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novamediamexico-my.sharepoint.com/personal/calzada_francisco_novamedia_com_mx/Documents/04 LABORAL/ANALISTA DE NEGOCIOS/02 Helados Kanin/Archivos/MODELADO/Ventas Mensual y Anual - Leonilda/"/>
    </mc:Choice>
  </mc:AlternateContent>
  <xr:revisionPtr revIDLastSave="18" documentId="11_DF5461FED46292FD5E0141437026182349264F10" xr6:coauthVersionLast="47" xr6:coauthVersionMax="47" xr10:uidLastSave="{888CAA9A-DCFF-44F7-BC64-EC6E9754553A}"/>
  <bookViews>
    <workbookView xWindow="-108" yWindow="-108" windowWidth="23256" windowHeight="12456" firstSheet="4" activeTab="5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pre" sheetId="9" r:id="rId9"/>
    <sheet name="Octubre" sheetId="10" r:id="rId10"/>
    <sheet name="Noviembre" sheetId="11" r:id="rId11"/>
    <sheet name="Diciembre" sheetId="12" r:id="rId12"/>
    <sheet name="Resumen Anual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3" i="12" l="1"/>
  <c r="C30" i="11" l="1"/>
  <c r="U33" i="10" l="1"/>
  <c r="W33" i="10"/>
  <c r="E24" i="8" l="1"/>
  <c r="BQ32" i="8" l="1"/>
  <c r="E14" i="8" l="1"/>
  <c r="C13" i="7" l="1"/>
  <c r="K3" i="7" l="1"/>
  <c r="W23" i="6" l="1"/>
  <c r="E6" i="6" l="1"/>
  <c r="BS34" i="5" l="1"/>
  <c r="U8" i="5" l="1"/>
  <c r="W8" i="5"/>
  <c r="G8" i="5"/>
  <c r="BM6" i="5" l="1"/>
  <c r="G5" i="5" l="1"/>
  <c r="BQ18" i="3" l="1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M17" i="3"/>
  <c r="I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17" i="3"/>
  <c r="AA7" i="3" l="1"/>
  <c r="I24" i="1" l="1"/>
  <c r="M24" i="1"/>
  <c r="U5" i="1" l="1"/>
  <c r="U6" i="1"/>
  <c r="U7" i="1"/>
  <c r="U8" i="1"/>
  <c r="U9" i="1"/>
  <c r="AQ5" i="1" l="1"/>
  <c r="AQ6" i="1"/>
  <c r="AQ7" i="1"/>
  <c r="AQ8" i="1"/>
  <c r="AQ9" i="1"/>
  <c r="AQ4" i="1"/>
  <c r="AM5" i="1"/>
  <c r="AM6" i="1"/>
  <c r="AM7" i="1"/>
  <c r="AM8" i="1"/>
  <c r="AM9" i="1"/>
  <c r="AM4" i="1"/>
  <c r="AK5" i="1"/>
  <c r="AK6" i="1"/>
  <c r="AK7" i="1"/>
  <c r="AK8" i="1"/>
  <c r="AK9" i="1"/>
  <c r="AK4" i="1"/>
  <c r="AI5" i="1"/>
  <c r="AI6" i="1"/>
  <c r="AI7" i="1"/>
  <c r="AI8" i="1"/>
  <c r="AI9" i="1"/>
  <c r="AI4" i="1"/>
  <c r="AG5" i="1"/>
  <c r="AG6" i="1"/>
  <c r="AG7" i="1"/>
  <c r="AG8" i="1"/>
  <c r="AG9" i="1"/>
  <c r="AG4" i="1"/>
  <c r="AC5" i="1"/>
  <c r="AC6" i="1"/>
  <c r="AC7" i="1"/>
  <c r="AC8" i="1"/>
  <c r="AC9" i="1"/>
  <c r="AC4" i="1"/>
  <c r="AA5" i="1"/>
  <c r="AA6" i="1"/>
  <c r="AA7" i="1"/>
  <c r="AA8" i="1"/>
  <c r="AA9" i="1"/>
  <c r="AA4" i="1"/>
  <c r="Y5" i="1"/>
  <c r="Y6" i="1"/>
  <c r="Y7" i="1"/>
  <c r="Y8" i="1"/>
  <c r="Y9" i="1"/>
  <c r="Y4" i="1"/>
  <c r="W5" i="1"/>
  <c r="W6" i="1"/>
  <c r="W7" i="1"/>
  <c r="W8" i="1"/>
  <c r="W9" i="1"/>
  <c r="W4" i="1"/>
  <c r="U4" i="1"/>
  <c r="S5" i="1"/>
  <c r="S6" i="1"/>
  <c r="S7" i="1"/>
  <c r="S8" i="1"/>
  <c r="S9" i="1"/>
  <c r="S4" i="1"/>
  <c r="Q5" i="1"/>
  <c r="Q6" i="1"/>
  <c r="Q7" i="1"/>
  <c r="Q8" i="1"/>
  <c r="Q9" i="1"/>
  <c r="Q4" i="1"/>
  <c r="O5" i="1"/>
  <c r="O6" i="1"/>
  <c r="O7" i="1"/>
  <c r="O8" i="1"/>
  <c r="O9" i="1"/>
  <c r="O4" i="1"/>
  <c r="M5" i="1"/>
  <c r="M6" i="1"/>
  <c r="M7" i="1"/>
  <c r="M8" i="1"/>
  <c r="M9" i="1"/>
  <c r="M4" i="1"/>
  <c r="I5" i="1"/>
  <c r="I6" i="1"/>
  <c r="I7" i="1"/>
  <c r="I8" i="1"/>
  <c r="I9" i="1"/>
  <c r="I4" i="1"/>
  <c r="G5" i="1"/>
  <c r="G6" i="1"/>
  <c r="G7" i="1"/>
  <c r="G8" i="1"/>
  <c r="G9" i="1"/>
  <c r="G4" i="1"/>
  <c r="E5" i="1"/>
  <c r="E6" i="1"/>
  <c r="E7" i="1"/>
  <c r="E8" i="1"/>
  <c r="E9" i="1"/>
  <c r="E4" i="1"/>
  <c r="C5" i="1"/>
  <c r="C6" i="1"/>
  <c r="C7" i="1"/>
  <c r="C8" i="1"/>
  <c r="C9" i="1"/>
  <c r="C4" i="1"/>
  <c r="C3" i="1"/>
  <c r="E3" i="1"/>
  <c r="C33" i="12" l="1"/>
  <c r="BS34" i="12" l="1"/>
  <c r="BP34" i="12"/>
  <c r="BN34" i="12"/>
  <c r="BL34" i="12"/>
  <c r="BJ34" i="12"/>
  <c r="BH34" i="12"/>
  <c r="BF34" i="12"/>
  <c r="BD34" i="12"/>
  <c r="BB34" i="12"/>
  <c r="AZ34" i="12"/>
  <c r="AX34" i="12"/>
  <c r="AV34" i="12"/>
  <c r="AT34" i="12"/>
  <c r="AR34" i="12"/>
  <c r="AP34" i="12"/>
  <c r="AN34" i="12"/>
  <c r="AL34" i="12"/>
  <c r="AJ34" i="12"/>
  <c r="AH34" i="12"/>
  <c r="AF34" i="12"/>
  <c r="AD34" i="12"/>
  <c r="AB34" i="12"/>
  <c r="Z34" i="12"/>
  <c r="X34" i="12"/>
  <c r="V34" i="12"/>
  <c r="T34" i="12"/>
  <c r="R34" i="12"/>
  <c r="P34" i="12"/>
  <c r="N34" i="12"/>
  <c r="L34" i="12"/>
  <c r="J34" i="12"/>
  <c r="H34" i="12"/>
  <c r="F34" i="12"/>
  <c r="D34" i="12"/>
  <c r="B34" i="12"/>
  <c r="BQ33" i="12"/>
  <c r="BO33" i="12"/>
  <c r="BM33" i="12"/>
  <c r="BK33" i="12"/>
  <c r="BI33" i="12"/>
  <c r="BG33" i="12"/>
  <c r="BE33" i="12"/>
  <c r="BC33" i="12"/>
  <c r="BA33" i="12"/>
  <c r="AY33" i="12"/>
  <c r="AW33" i="12"/>
  <c r="AU33" i="12"/>
  <c r="AS33" i="12"/>
  <c r="AQ33" i="12"/>
  <c r="AO33" i="12"/>
  <c r="AM33" i="12"/>
  <c r="AK33" i="12"/>
  <c r="AI33" i="12"/>
  <c r="AG33" i="12"/>
  <c r="AE33" i="12"/>
  <c r="AC33" i="12"/>
  <c r="AA33" i="12"/>
  <c r="Y33" i="12"/>
  <c r="W33" i="12"/>
  <c r="U33" i="12"/>
  <c r="S33" i="12"/>
  <c r="Q33" i="12"/>
  <c r="O33" i="12"/>
  <c r="M33" i="12"/>
  <c r="K33" i="12"/>
  <c r="I33" i="12"/>
  <c r="G33" i="12"/>
  <c r="E33" i="12"/>
  <c r="BQ32" i="12"/>
  <c r="BO32" i="12"/>
  <c r="BM32" i="12"/>
  <c r="BK32" i="12"/>
  <c r="BI32" i="12"/>
  <c r="BG32" i="12"/>
  <c r="BE32" i="12"/>
  <c r="BC32" i="12"/>
  <c r="BA32" i="12"/>
  <c r="AY32" i="12"/>
  <c r="AW32" i="12"/>
  <c r="AU32" i="12"/>
  <c r="AS32" i="12"/>
  <c r="AQ32" i="12"/>
  <c r="AO32" i="12"/>
  <c r="AM32" i="12"/>
  <c r="AK32" i="12"/>
  <c r="AI32" i="12"/>
  <c r="AG32" i="12"/>
  <c r="AE32" i="12"/>
  <c r="AC32" i="12"/>
  <c r="AA32" i="12"/>
  <c r="Y32" i="12"/>
  <c r="W32" i="12"/>
  <c r="U32" i="12"/>
  <c r="S32" i="12"/>
  <c r="Q32" i="12"/>
  <c r="O32" i="12"/>
  <c r="M32" i="12"/>
  <c r="K32" i="12"/>
  <c r="I32" i="12"/>
  <c r="G32" i="12"/>
  <c r="E32" i="12"/>
  <c r="C32" i="12"/>
  <c r="BQ31" i="12"/>
  <c r="BO31" i="12"/>
  <c r="BM31" i="12"/>
  <c r="BK31" i="12"/>
  <c r="BI31" i="12"/>
  <c r="BG31" i="12"/>
  <c r="BE31" i="12"/>
  <c r="BC31" i="12"/>
  <c r="BA31" i="12"/>
  <c r="AY31" i="12"/>
  <c r="AW31" i="12"/>
  <c r="AU31" i="12"/>
  <c r="AS31" i="12"/>
  <c r="AQ31" i="12"/>
  <c r="AO31" i="12"/>
  <c r="AM31" i="12"/>
  <c r="AK31" i="12"/>
  <c r="AI31" i="12"/>
  <c r="AG31" i="12"/>
  <c r="AE31" i="12"/>
  <c r="AC31" i="12"/>
  <c r="AA31" i="12"/>
  <c r="Y31" i="12"/>
  <c r="W31" i="12"/>
  <c r="U31" i="12"/>
  <c r="S31" i="12"/>
  <c r="Q31" i="12"/>
  <c r="O31" i="12"/>
  <c r="M31" i="12"/>
  <c r="K31" i="12"/>
  <c r="I31" i="12"/>
  <c r="G31" i="12"/>
  <c r="E31" i="12"/>
  <c r="C31" i="12"/>
  <c r="BQ30" i="12"/>
  <c r="BO30" i="12"/>
  <c r="BM30" i="12"/>
  <c r="BK30" i="12"/>
  <c r="BI30" i="12"/>
  <c r="BG30" i="12"/>
  <c r="BE30" i="12"/>
  <c r="BC30" i="12"/>
  <c r="BA30" i="12"/>
  <c r="AY30" i="12"/>
  <c r="AW30" i="12"/>
  <c r="AU30" i="12"/>
  <c r="AS30" i="12"/>
  <c r="AQ30" i="12"/>
  <c r="AO30" i="12"/>
  <c r="AM30" i="12"/>
  <c r="AK30" i="12"/>
  <c r="AI30" i="12"/>
  <c r="AG30" i="12"/>
  <c r="AE30" i="12"/>
  <c r="AC30" i="12"/>
  <c r="AA30" i="12"/>
  <c r="Y30" i="12"/>
  <c r="W30" i="12"/>
  <c r="U30" i="12"/>
  <c r="S30" i="12"/>
  <c r="Q30" i="12"/>
  <c r="O30" i="12"/>
  <c r="M30" i="12"/>
  <c r="K30" i="12"/>
  <c r="I30" i="12"/>
  <c r="G30" i="12"/>
  <c r="E30" i="12"/>
  <c r="C30" i="12"/>
  <c r="BQ29" i="12"/>
  <c r="BO29" i="12"/>
  <c r="BM29" i="12"/>
  <c r="BK29" i="12"/>
  <c r="BI29" i="12"/>
  <c r="BG29" i="12"/>
  <c r="BE29" i="12"/>
  <c r="BC29" i="12"/>
  <c r="BA29" i="12"/>
  <c r="AY29" i="12"/>
  <c r="AW29" i="12"/>
  <c r="AU29" i="12"/>
  <c r="AS29" i="12"/>
  <c r="AQ29" i="12"/>
  <c r="AO29" i="12"/>
  <c r="AM29" i="12"/>
  <c r="AK29" i="12"/>
  <c r="AI29" i="12"/>
  <c r="AG29" i="12"/>
  <c r="AE29" i="12"/>
  <c r="AC29" i="12"/>
  <c r="AA29" i="12"/>
  <c r="Y29" i="12"/>
  <c r="W29" i="12"/>
  <c r="U29" i="12"/>
  <c r="S29" i="12"/>
  <c r="Q29" i="12"/>
  <c r="O29" i="12"/>
  <c r="M29" i="12"/>
  <c r="K29" i="12"/>
  <c r="I29" i="12"/>
  <c r="G29" i="12"/>
  <c r="E29" i="12"/>
  <c r="C29" i="12"/>
  <c r="BQ28" i="12"/>
  <c r="BO28" i="12"/>
  <c r="BM28" i="12"/>
  <c r="BK28" i="12"/>
  <c r="BI28" i="12"/>
  <c r="BG28" i="12"/>
  <c r="BE28" i="12"/>
  <c r="BC28" i="12"/>
  <c r="BA28" i="12"/>
  <c r="AY28" i="12"/>
  <c r="AW28" i="12"/>
  <c r="AU28" i="12"/>
  <c r="AS28" i="12"/>
  <c r="AQ28" i="12"/>
  <c r="AO28" i="12"/>
  <c r="AM28" i="12"/>
  <c r="AK28" i="12"/>
  <c r="AI28" i="12"/>
  <c r="AG28" i="12"/>
  <c r="AE28" i="12"/>
  <c r="AC28" i="12"/>
  <c r="AA28" i="12"/>
  <c r="Y28" i="12"/>
  <c r="W28" i="12"/>
  <c r="U28" i="12"/>
  <c r="S28" i="12"/>
  <c r="Q28" i="12"/>
  <c r="O28" i="12"/>
  <c r="M28" i="12"/>
  <c r="K28" i="12"/>
  <c r="I28" i="12"/>
  <c r="G28" i="12"/>
  <c r="E28" i="12"/>
  <c r="C28" i="12"/>
  <c r="BQ27" i="12"/>
  <c r="BO27" i="12"/>
  <c r="BM27" i="12"/>
  <c r="BK27" i="12"/>
  <c r="BI27" i="12"/>
  <c r="BG27" i="12"/>
  <c r="BE27" i="12"/>
  <c r="BC27" i="12"/>
  <c r="BA27" i="12"/>
  <c r="AY27" i="12"/>
  <c r="AW27" i="12"/>
  <c r="AU27" i="12"/>
  <c r="AS27" i="12"/>
  <c r="AQ27" i="12"/>
  <c r="AO27" i="12"/>
  <c r="AM27" i="12"/>
  <c r="AK27" i="12"/>
  <c r="AI27" i="12"/>
  <c r="AG27" i="12"/>
  <c r="AE27" i="12"/>
  <c r="AC27" i="12"/>
  <c r="AA27" i="12"/>
  <c r="Y27" i="12"/>
  <c r="W27" i="12"/>
  <c r="U27" i="12"/>
  <c r="S27" i="12"/>
  <c r="Q27" i="12"/>
  <c r="O27" i="12"/>
  <c r="M27" i="12"/>
  <c r="K27" i="12"/>
  <c r="I27" i="12"/>
  <c r="G27" i="12"/>
  <c r="E27" i="12"/>
  <c r="C27" i="12"/>
  <c r="BQ26" i="12"/>
  <c r="BO26" i="12"/>
  <c r="BM26" i="12"/>
  <c r="BK26" i="12"/>
  <c r="BI26" i="12"/>
  <c r="BG26" i="12"/>
  <c r="BE26" i="12"/>
  <c r="BC26" i="12"/>
  <c r="BA26" i="12"/>
  <c r="AY26" i="12"/>
  <c r="AW26" i="12"/>
  <c r="AU26" i="12"/>
  <c r="AS26" i="12"/>
  <c r="AQ26" i="12"/>
  <c r="AO26" i="12"/>
  <c r="AM26" i="12"/>
  <c r="AK26" i="12"/>
  <c r="AI26" i="12"/>
  <c r="AG26" i="12"/>
  <c r="AE26" i="12"/>
  <c r="AC26" i="12"/>
  <c r="AA26" i="12"/>
  <c r="Y26" i="12"/>
  <c r="W26" i="12"/>
  <c r="U26" i="12"/>
  <c r="S26" i="12"/>
  <c r="Q26" i="12"/>
  <c r="O26" i="12"/>
  <c r="M26" i="12"/>
  <c r="K26" i="12"/>
  <c r="I26" i="12"/>
  <c r="G26" i="12"/>
  <c r="E26" i="12"/>
  <c r="C26" i="12"/>
  <c r="BQ25" i="12"/>
  <c r="BO25" i="12"/>
  <c r="BM25" i="12"/>
  <c r="BK25" i="12"/>
  <c r="BI25" i="12"/>
  <c r="BG25" i="12"/>
  <c r="BE25" i="12"/>
  <c r="BC25" i="12"/>
  <c r="BA25" i="12"/>
  <c r="AY25" i="12"/>
  <c r="AW25" i="12"/>
  <c r="AU25" i="12"/>
  <c r="AS25" i="12"/>
  <c r="AQ25" i="12"/>
  <c r="AO25" i="12"/>
  <c r="AM25" i="12"/>
  <c r="AK25" i="12"/>
  <c r="AI25" i="12"/>
  <c r="AG25" i="12"/>
  <c r="AE25" i="12"/>
  <c r="AC25" i="12"/>
  <c r="AA25" i="12"/>
  <c r="Y25" i="12"/>
  <c r="W25" i="12"/>
  <c r="U25" i="12"/>
  <c r="S25" i="12"/>
  <c r="Q25" i="12"/>
  <c r="O25" i="12"/>
  <c r="M25" i="12"/>
  <c r="K25" i="12"/>
  <c r="I25" i="12"/>
  <c r="G25" i="12"/>
  <c r="E25" i="12"/>
  <c r="C25" i="12"/>
  <c r="BQ24" i="12"/>
  <c r="BO24" i="12"/>
  <c r="BM24" i="12"/>
  <c r="BK24" i="12"/>
  <c r="BI24" i="12"/>
  <c r="BG24" i="12"/>
  <c r="BE24" i="12"/>
  <c r="BC24" i="12"/>
  <c r="BA24" i="12"/>
  <c r="AY24" i="12"/>
  <c r="AW24" i="12"/>
  <c r="AU24" i="12"/>
  <c r="AS24" i="12"/>
  <c r="AQ24" i="12"/>
  <c r="AO24" i="12"/>
  <c r="AM24" i="12"/>
  <c r="AK24" i="12"/>
  <c r="AI24" i="12"/>
  <c r="AG24" i="12"/>
  <c r="AE24" i="12"/>
  <c r="AC24" i="12"/>
  <c r="AA24" i="12"/>
  <c r="Y24" i="12"/>
  <c r="W24" i="12"/>
  <c r="U24" i="12"/>
  <c r="S24" i="12"/>
  <c r="Q24" i="12"/>
  <c r="O24" i="12"/>
  <c r="M24" i="12"/>
  <c r="K24" i="12"/>
  <c r="I24" i="12"/>
  <c r="G24" i="12"/>
  <c r="E24" i="12"/>
  <c r="C24" i="12"/>
  <c r="BQ23" i="12"/>
  <c r="BO23" i="12"/>
  <c r="BM23" i="12"/>
  <c r="BK23" i="12"/>
  <c r="BI23" i="12"/>
  <c r="BG23" i="12"/>
  <c r="BE23" i="12"/>
  <c r="BC23" i="12"/>
  <c r="BA23" i="12"/>
  <c r="AY23" i="12"/>
  <c r="AW23" i="12"/>
  <c r="AU23" i="12"/>
  <c r="AS23" i="12"/>
  <c r="AQ23" i="12"/>
  <c r="AO23" i="12"/>
  <c r="AM23" i="12"/>
  <c r="AK23" i="12"/>
  <c r="AI23" i="12"/>
  <c r="AG23" i="12"/>
  <c r="AE23" i="12"/>
  <c r="AC23" i="12"/>
  <c r="AA23" i="12"/>
  <c r="Y23" i="12"/>
  <c r="W23" i="12"/>
  <c r="U23" i="12"/>
  <c r="S23" i="12"/>
  <c r="Q23" i="12"/>
  <c r="O23" i="12"/>
  <c r="M23" i="12"/>
  <c r="K23" i="12"/>
  <c r="I23" i="12"/>
  <c r="G23" i="12"/>
  <c r="E23" i="12"/>
  <c r="C23" i="12"/>
  <c r="BQ22" i="12"/>
  <c r="BO22" i="12"/>
  <c r="BM22" i="12"/>
  <c r="BK22" i="12"/>
  <c r="BI22" i="12"/>
  <c r="BG22" i="12"/>
  <c r="BE22" i="12"/>
  <c r="BC22" i="12"/>
  <c r="BA22" i="12"/>
  <c r="AY22" i="12"/>
  <c r="AW22" i="12"/>
  <c r="AU22" i="12"/>
  <c r="AS22" i="12"/>
  <c r="AQ22" i="12"/>
  <c r="AO22" i="12"/>
  <c r="AM22" i="12"/>
  <c r="AK22" i="12"/>
  <c r="AI22" i="12"/>
  <c r="AG22" i="12"/>
  <c r="AE22" i="12"/>
  <c r="AC22" i="12"/>
  <c r="AA22" i="12"/>
  <c r="Y22" i="12"/>
  <c r="W22" i="12"/>
  <c r="U22" i="12"/>
  <c r="S22" i="12"/>
  <c r="Q22" i="12"/>
  <c r="O22" i="12"/>
  <c r="M22" i="12"/>
  <c r="K22" i="12"/>
  <c r="I22" i="12"/>
  <c r="G22" i="12"/>
  <c r="E22" i="12"/>
  <c r="C22" i="12"/>
  <c r="BQ21" i="12"/>
  <c r="BO21" i="12"/>
  <c r="BM21" i="12"/>
  <c r="BK21" i="12"/>
  <c r="BI21" i="12"/>
  <c r="BG21" i="12"/>
  <c r="BE21" i="12"/>
  <c r="BC21" i="12"/>
  <c r="BA21" i="12"/>
  <c r="AY21" i="12"/>
  <c r="AW21" i="12"/>
  <c r="AU21" i="12"/>
  <c r="AS21" i="12"/>
  <c r="AQ21" i="12"/>
  <c r="AO21" i="12"/>
  <c r="AM21" i="12"/>
  <c r="AK21" i="12"/>
  <c r="AI21" i="12"/>
  <c r="AG21" i="12"/>
  <c r="AE21" i="12"/>
  <c r="AC21" i="12"/>
  <c r="AA21" i="12"/>
  <c r="Y21" i="12"/>
  <c r="W21" i="12"/>
  <c r="U21" i="12"/>
  <c r="S21" i="12"/>
  <c r="Q21" i="12"/>
  <c r="O21" i="12"/>
  <c r="M21" i="12"/>
  <c r="K21" i="12"/>
  <c r="I21" i="12"/>
  <c r="G21" i="12"/>
  <c r="E21" i="12"/>
  <c r="C21" i="12"/>
  <c r="BQ20" i="12"/>
  <c r="BO20" i="12"/>
  <c r="BM20" i="12"/>
  <c r="BK20" i="12"/>
  <c r="BI20" i="12"/>
  <c r="BG20" i="12"/>
  <c r="BE20" i="12"/>
  <c r="BC20" i="12"/>
  <c r="BA20" i="12"/>
  <c r="AY20" i="12"/>
  <c r="AW20" i="12"/>
  <c r="AU20" i="12"/>
  <c r="AS20" i="12"/>
  <c r="AQ20" i="12"/>
  <c r="AO20" i="12"/>
  <c r="AM20" i="12"/>
  <c r="AK20" i="12"/>
  <c r="AI20" i="12"/>
  <c r="AG20" i="12"/>
  <c r="AE20" i="12"/>
  <c r="AC20" i="12"/>
  <c r="AA20" i="12"/>
  <c r="Y20" i="12"/>
  <c r="W20" i="12"/>
  <c r="U20" i="12"/>
  <c r="S20" i="12"/>
  <c r="Q20" i="12"/>
  <c r="O20" i="12"/>
  <c r="M20" i="12"/>
  <c r="K20" i="12"/>
  <c r="I20" i="12"/>
  <c r="G20" i="12"/>
  <c r="E20" i="12"/>
  <c r="C20" i="12"/>
  <c r="BQ19" i="12"/>
  <c r="BO19" i="12"/>
  <c r="BM19" i="12"/>
  <c r="BK19" i="12"/>
  <c r="BI19" i="12"/>
  <c r="BG19" i="12"/>
  <c r="BE19" i="12"/>
  <c r="BC19" i="12"/>
  <c r="BA19" i="12"/>
  <c r="AY19" i="12"/>
  <c r="AW19" i="12"/>
  <c r="AU19" i="12"/>
  <c r="AS19" i="12"/>
  <c r="AQ19" i="12"/>
  <c r="AO19" i="12"/>
  <c r="AM19" i="12"/>
  <c r="AK19" i="12"/>
  <c r="AI19" i="12"/>
  <c r="AG19" i="12"/>
  <c r="AE19" i="12"/>
  <c r="AC19" i="12"/>
  <c r="AA19" i="12"/>
  <c r="Y19" i="12"/>
  <c r="W19" i="12"/>
  <c r="U19" i="12"/>
  <c r="S19" i="12"/>
  <c r="Q19" i="12"/>
  <c r="O19" i="12"/>
  <c r="M19" i="12"/>
  <c r="K19" i="12"/>
  <c r="I19" i="12"/>
  <c r="G19" i="12"/>
  <c r="E19" i="12"/>
  <c r="C19" i="12"/>
  <c r="BQ18" i="12"/>
  <c r="BO18" i="12"/>
  <c r="BM18" i="12"/>
  <c r="BK18" i="12"/>
  <c r="BI18" i="12"/>
  <c r="BG18" i="12"/>
  <c r="BE18" i="12"/>
  <c r="BC18" i="12"/>
  <c r="BA18" i="12"/>
  <c r="AY18" i="12"/>
  <c r="AW18" i="12"/>
  <c r="AU18" i="12"/>
  <c r="AS18" i="12"/>
  <c r="AQ18" i="12"/>
  <c r="AO18" i="12"/>
  <c r="AM18" i="12"/>
  <c r="AK18" i="12"/>
  <c r="AI18" i="12"/>
  <c r="AG18" i="12"/>
  <c r="AE18" i="12"/>
  <c r="AC18" i="12"/>
  <c r="AA18" i="12"/>
  <c r="Y18" i="12"/>
  <c r="W18" i="12"/>
  <c r="U18" i="12"/>
  <c r="S18" i="12"/>
  <c r="Q18" i="12"/>
  <c r="O18" i="12"/>
  <c r="M18" i="12"/>
  <c r="K18" i="12"/>
  <c r="I18" i="12"/>
  <c r="G18" i="12"/>
  <c r="E18" i="12"/>
  <c r="C18" i="12"/>
  <c r="BQ17" i="12"/>
  <c r="BO17" i="12"/>
  <c r="BM17" i="12"/>
  <c r="BK17" i="12"/>
  <c r="BI17" i="12"/>
  <c r="BG17" i="12"/>
  <c r="BE17" i="12"/>
  <c r="BC17" i="12"/>
  <c r="BA17" i="12"/>
  <c r="AY17" i="12"/>
  <c r="AW17" i="12"/>
  <c r="AU17" i="12"/>
  <c r="AS17" i="12"/>
  <c r="AQ17" i="12"/>
  <c r="AO17" i="12"/>
  <c r="AM17" i="12"/>
  <c r="AK17" i="12"/>
  <c r="AI17" i="12"/>
  <c r="AG17" i="12"/>
  <c r="AE17" i="12"/>
  <c r="AC17" i="12"/>
  <c r="AA17" i="12"/>
  <c r="Y17" i="12"/>
  <c r="W17" i="12"/>
  <c r="U17" i="12"/>
  <c r="S17" i="12"/>
  <c r="Q17" i="12"/>
  <c r="O17" i="12"/>
  <c r="M17" i="12"/>
  <c r="K17" i="12"/>
  <c r="I17" i="12"/>
  <c r="G17" i="12"/>
  <c r="E17" i="12"/>
  <c r="C17" i="12"/>
  <c r="BQ16" i="12"/>
  <c r="BO16" i="12"/>
  <c r="BM16" i="12"/>
  <c r="BK16" i="12"/>
  <c r="BI16" i="12"/>
  <c r="BG16" i="12"/>
  <c r="BE16" i="12"/>
  <c r="BC16" i="12"/>
  <c r="BA16" i="12"/>
  <c r="AY16" i="12"/>
  <c r="AW16" i="12"/>
  <c r="AU16" i="12"/>
  <c r="AS16" i="12"/>
  <c r="AQ16" i="12"/>
  <c r="AO16" i="12"/>
  <c r="AM16" i="12"/>
  <c r="AK16" i="12"/>
  <c r="AI16" i="12"/>
  <c r="AG16" i="12"/>
  <c r="AE16" i="12"/>
  <c r="AC16" i="12"/>
  <c r="AA16" i="12"/>
  <c r="Y16" i="12"/>
  <c r="W16" i="12"/>
  <c r="U16" i="12"/>
  <c r="S16" i="12"/>
  <c r="Q16" i="12"/>
  <c r="O16" i="12"/>
  <c r="M16" i="12"/>
  <c r="K16" i="12"/>
  <c r="I16" i="12"/>
  <c r="G16" i="12"/>
  <c r="E16" i="12"/>
  <c r="C16" i="12"/>
  <c r="BQ15" i="12"/>
  <c r="BO15" i="12"/>
  <c r="BM15" i="12"/>
  <c r="BK15" i="12"/>
  <c r="BI15" i="12"/>
  <c r="BG15" i="12"/>
  <c r="BE15" i="12"/>
  <c r="BC15" i="12"/>
  <c r="BA15" i="12"/>
  <c r="AY15" i="12"/>
  <c r="AW15" i="12"/>
  <c r="AU15" i="12"/>
  <c r="AS15" i="12"/>
  <c r="AQ15" i="12"/>
  <c r="AO15" i="12"/>
  <c r="AM15" i="12"/>
  <c r="AK15" i="12"/>
  <c r="AI15" i="12"/>
  <c r="AG15" i="12"/>
  <c r="AE15" i="12"/>
  <c r="AC15" i="12"/>
  <c r="AA15" i="12"/>
  <c r="Y15" i="12"/>
  <c r="W15" i="12"/>
  <c r="U15" i="12"/>
  <c r="S15" i="12"/>
  <c r="Q15" i="12"/>
  <c r="O15" i="12"/>
  <c r="M15" i="12"/>
  <c r="K15" i="12"/>
  <c r="I15" i="12"/>
  <c r="G15" i="12"/>
  <c r="E15" i="12"/>
  <c r="C15" i="12"/>
  <c r="BQ14" i="12"/>
  <c r="BO14" i="12"/>
  <c r="BM14" i="12"/>
  <c r="BK14" i="12"/>
  <c r="BI14" i="12"/>
  <c r="BG14" i="12"/>
  <c r="BE14" i="12"/>
  <c r="BC14" i="12"/>
  <c r="BA14" i="12"/>
  <c r="AY14" i="12"/>
  <c r="AW14" i="12"/>
  <c r="AU14" i="12"/>
  <c r="AS14" i="12"/>
  <c r="AQ14" i="12"/>
  <c r="AO14" i="12"/>
  <c r="AM14" i="12"/>
  <c r="AK14" i="12"/>
  <c r="AI14" i="12"/>
  <c r="AG14" i="12"/>
  <c r="AE14" i="12"/>
  <c r="AC14" i="12"/>
  <c r="AA14" i="12"/>
  <c r="Y14" i="12"/>
  <c r="W14" i="12"/>
  <c r="U14" i="12"/>
  <c r="S14" i="12"/>
  <c r="Q14" i="12"/>
  <c r="O14" i="12"/>
  <c r="M14" i="12"/>
  <c r="K14" i="12"/>
  <c r="I14" i="12"/>
  <c r="G14" i="12"/>
  <c r="E14" i="12"/>
  <c r="C14" i="12"/>
  <c r="BQ13" i="12"/>
  <c r="BO13" i="12"/>
  <c r="BM13" i="12"/>
  <c r="BK13" i="12"/>
  <c r="BI13" i="12"/>
  <c r="BG13" i="12"/>
  <c r="BE13" i="12"/>
  <c r="BC13" i="12"/>
  <c r="BA13" i="12"/>
  <c r="AY13" i="12"/>
  <c r="AW13" i="12"/>
  <c r="AU13" i="12"/>
  <c r="AS13" i="12"/>
  <c r="AQ13" i="12"/>
  <c r="AO13" i="12"/>
  <c r="AM13" i="12"/>
  <c r="AK13" i="12"/>
  <c r="AI13" i="12"/>
  <c r="AG13" i="12"/>
  <c r="AE13" i="12"/>
  <c r="AC13" i="12"/>
  <c r="AA13" i="12"/>
  <c r="Y13" i="12"/>
  <c r="W13" i="12"/>
  <c r="U13" i="12"/>
  <c r="S13" i="12"/>
  <c r="Q13" i="12"/>
  <c r="O13" i="12"/>
  <c r="M13" i="12"/>
  <c r="K13" i="12"/>
  <c r="I13" i="12"/>
  <c r="G13" i="12"/>
  <c r="E13" i="12"/>
  <c r="C13" i="12"/>
  <c r="BQ12" i="12"/>
  <c r="BO12" i="12"/>
  <c r="BM12" i="12"/>
  <c r="BK12" i="12"/>
  <c r="BI12" i="12"/>
  <c r="BG12" i="12"/>
  <c r="BE12" i="12"/>
  <c r="BC12" i="12"/>
  <c r="BA12" i="12"/>
  <c r="AY12" i="12"/>
  <c r="AW12" i="12"/>
  <c r="AU12" i="12"/>
  <c r="AS12" i="12"/>
  <c r="AQ12" i="12"/>
  <c r="AO12" i="12"/>
  <c r="AM12" i="12"/>
  <c r="AK12" i="12"/>
  <c r="AI12" i="12"/>
  <c r="AG12" i="12"/>
  <c r="AE12" i="12"/>
  <c r="AC12" i="12"/>
  <c r="AA12" i="12"/>
  <c r="Y12" i="12"/>
  <c r="W12" i="12"/>
  <c r="U12" i="12"/>
  <c r="S12" i="12"/>
  <c r="Q12" i="12"/>
  <c r="O12" i="12"/>
  <c r="M12" i="12"/>
  <c r="K12" i="12"/>
  <c r="I12" i="12"/>
  <c r="G12" i="12"/>
  <c r="E12" i="12"/>
  <c r="C12" i="12"/>
  <c r="BQ11" i="12"/>
  <c r="BO11" i="12"/>
  <c r="BM11" i="12"/>
  <c r="BK11" i="12"/>
  <c r="BI11" i="12"/>
  <c r="BG11" i="12"/>
  <c r="BE11" i="12"/>
  <c r="BC11" i="12"/>
  <c r="BA11" i="12"/>
  <c r="AY11" i="12"/>
  <c r="AW11" i="12"/>
  <c r="AU11" i="12"/>
  <c r="AS11" i="12"/>
  <c r="AQ11" i="12"/>
  <c r="AO11" i="12"/>
  <c r="AM11" i="12"/>
  <c r="AK11" i="12"/>
  <c r="AI11" i="12"/>
  <c r="AG11" i="12"/>
  <c r="AE11" i="12"/>
  <c r="AC11" i="12"/>
  <c r="AA11" i="12"/>
  <c r="Y11" i="12"/>
  <c r="W11" i="12"/>
  <c r="U11" i="12"/>
  <c r="S11" i="12"/>
  <c r="Q11" i="12"/>
  <c r="O11" i="12"/>
  <c r="M11" i="12"/>
  <c r="K11" i="12"/>
  <c r="I11" i="12"/>
  <c r="G11" i="12"/>
  <c r="E11" i="12"/>
  <c r="C11" i="12"/>
  <c r="BQ10" i="12"/>
  <c r="BO10" i="12"/>
  <c r="BM10" i="12"/>
  <c r="BK10" i="12"/>
  <c r="BI10" i="12"/>
  <c r="BG10" i="12"/>
  <c r="BE10" i="12"/>
  <c r="BC10" i="12"/>
  <c r="BA10" i="12"/>
  <c r="AY10" i="12"/>
  <c r="AW10" i="12"/>
  <c r="AU10" i="12"/>
  <c r="AS10" i="12"/>
  <c r="AQ10" i="12"/>
  <c r="AO10" i="12"/>
  <c r="AM10" i="12"/>
  <c r="AK10" i="12"/>
  <c r="AI10" i="12"/>
  <c r="AG10" i="12"/>
  <c r="AE10" i="12"/>
  <c r="AC10" i="12"/>
  <c r="AA10" i="12"/>
  <c r="Y10" i="12"/>
  <c r="W10" i="12"/>
  <c r="U10" i="12"/>
  <c r="S10" i="12"/>
  <c r="Q10" i="12"/>
  <c r="O10" i="12"/>
  <c r="M10" i="12"/>
  <c r="K10" i="12"/>
  <c r="I10" i="12"/>
  <c r="G10" i="12"/>
  <c r="E10" i="12"/>
  <c r="C10" i="12"/>
  <c r="BQ9" i="12"/>
  <c r="BO9" i="12"/>
  <c r="BM9" i="12"/>
  <c r="BK9" i="12"/>
  <c r="BI9" i="12"/>
  <c r="BG9" i="12"/>
  <c r="BE9" i="12"/>
  <c r="BC9" i="12"/>
  <c r="BA9" i="12"/>
  <c r="AY9" i="12"/>
  <c r="AW9" i="12"/>
  <c r="AU9" i="12"/>
  <c r="AS9" i="12"/>
  <c r="AQ9" i="12"/>
  <c r="AO9" i="12"/>
  <c r="AM9" i="12"/>
  <c r="AK9" i="12"/>
  <c r="AI9" i="12"/>
  <c r="AG9" i="12"/>
  <c r="AE9" i="12"/>
  <c r="AC9" i="12"/>
  <c r="AA9" i="12"/>
  <c r="Y9" i="12"/>
  <c r="W9" i="12"/>
  <c r="U9" i="12"/>
  <c r="S9" i="12"/>
  <c r="Q9" i="12"/>
  <c r="O9" i="12"/>
  <c r="M9" i="12"/>
  <c r="K9" i="12"/>
  <c r="I9" i="12"/>
  <c r="G9" i="12"/>
  <c r="E9" i="12"/>
  <c r="C9" i="12"/>
  <c r="BQ8" i="12"/>
  <c r="BO8" i="12"/>
  <c r="BM8" i="12"/>
  <c r="BK8" i="12"/>
  <c r="BI8" i="12"/>
  <c r="BG8" i="12"/>
  <c r="BE8" i="12"/>
  <c r="BC8" i="12"/>
  <c r="BA8" i="12"/>
  <c r="AY8" i="12"/>
  <c r="AW8" i="12"/>
  <c r="AU8" i="12"/>
  <c r="AS8" i="12"/>
  <c r="AQ8" i="12"/>
  <c r="AO8" i="12"/>
  <c r="AM8" i="12"/>
  <c r="AK8" i="12"/>
  <c r="AI8" i="12"/>
  <c r="AG8" i="12"/>
  <c r="AE8" i="12"/>
  <c r="AC8" i="12"/>
  <c r="AA8" i="12"/>
  <c r="Y8" i="12"/>
  <c r="W8" i="12"/>
  <c r="U8" i="12"/>
  <c r="S8" i="12"/>
  <c r="Q8" i="12"/>
  <c r="O8" i="12"/>
  <c r="M8" i="12"/>
  <c r="K8" i="12"/>
  <c r="I8" i="12"/>
  <c r="G8" i="12"/>
  <c r="E8" i="12"/>
  <c r="C8" i="12"/>
  <c r="BQ7" i="12"/>
  <c r="BO7" i="12"/>
  <c r="BM7" i="12"/>
  <c r="BK7" i="12"/>
  <c r="BI7" i="12"/>
  <c r="BG7" i="12"/>
  <c r="BE7" i="12"/>
  <c r="BC7" i="12"/>
  <c r="BA7" i="12"/>
  <c r="AY7" i="12"/>
  <c r="AW7" i="12"/>
  <c r="AU7" i="12"/>
  <c r="AS7" i="12"/>
  <c r="AQ7" i="12"/>
  <c r="AO7" i="12"/>
  <c r="AM7" i="12"/>
  <c r="AK7" i="12"/>
  <c r="AI7" i="12"/>
  <c r="AG7" i="12"/>
  <c r="AE7" i="12"/>
  <c r="AC7" i="12"/>
  <c r="AA7" i="12"/>
  <c r="Y7" i="12"/>
  <c r="W7" i="12"/>
  <c r="U7" i="12"/>
  <c r="S7" i="12"/>
  <c r="Q7" i="12"/>
  <c r="O7" i="12"/>
  <c r="M7" i="12"/>
  <c r="K7" i="12"/>
  <c r="I7" i="12"/>
  <c r="G7" i="12"/>
  <c r="E7" i="12"/>
  <c r="C7" i="12"/>
  <c r="BQ6" i="12"/>
  <c r="BO6" i="12"/>
  <c r="BM6" i="12"/>
  <c r="BK6" i="12"/>
  <c r="BI6" i="12"/>
  <c r="BG6" i="12"/>
  <c r="BE6" i="12"/>
  <c r="BC6" i="12"/>
  <c r="BA6" i="12"/>
  <c r="AY6" i="12"/>
  <c r="AW6" i="12"/>
  <c r="AU6" i="12"/>
  <c r="AS6" i="12"/>
  <c r="AQ6" i="12"/>
  <c r="AO6" i="12"/>
  <c r="AM6" i="12"/>
  <c r="AK6" i="12"/>
  <c r="AI6" i="12"/>
  <c r="AG6" i="12"/>
  <c r="AE6" i="12"/>
  <c r="AC6" i="12"/>
  <c r="AA6" i="12"/>
  <c r="Y6" i="12"/>
  <c r="W6" i="12"/>
  <c r="U6" i="12"/>
  <c r="S6" i="12"/>
  <c r="Q6" i="12"/>
  <c r="O6" i="12"/>
  <c r="M6" i="12"/>
  <c r="K6" i="12"/>
  <c r="I6" i="12"/>
  <c r="G6" i="12"/>
  <c r="E6" i="12"/>
  <c r="C6" i="12"/>
  <c r="BQ5" i="12"/>
  <c r="BO5" i="12"/>
  <c r="BM5" i="12"/>
  <c r="BK5" i="12"/>
  <c r="BI5" i="12"/>
  <c r="BG5" i="12"/>
  <c r="BE5" i="12"/>
  <c r="BC5" i="12"/>
  <c r="BA5" i="12"/>
  <c r="AY5" i="12"/>
  <c r="AW5" i="12"/>
  <c r="AU5" i="12"/>
  <c r="AS5" i="12"/>
  <c r="AQ5" i="12"/>
  <c r="AO5" i="12"/>
  <c r="AM5" i="12"/>
  <c r="AK5" i="12"/>
  <c r="AI5" i="12"/>
  <c r="AG5" i="12"/>
  <c r="AE5" i="12"/>
  <c r="AC5" i="12"/>
  <c r="AA5" i="12"/>
  <c r="Y5" i="12"/>
  <c r="W5" i="12"/>
  <c r="U5" i="12"/>
  <c r="S5" i="12"/>
  <c r="Q5" i="12"/>
  <c r="O5" i="12"/>
  <c r="M5" i="12"/>
  <c r="K5" i="12"/>
  <c r="I5" i="12"/>
  <c r="G5" i="12"/>
  <c r="E5" i="12"/>
  <c r="C5" i="12"/>
  <c r="BQ4" i="12"/>
  <c r="BO4" i="12"/>
  <c r="BM4" i="12"/>
  <c r="BK4" i="12"/>
  <c r="BI4" i="12"/>
  <c r="BG4" i="12"/>
  <c r="BE4" i="12"/>
  <c r="BC4" i="12"/>
  <c r="BA4" i="12"/>
  <c r="AY4" i="12"/>
  <c r="AW4" i="12"/>
  <c r="AU4" i="12"/>
  <c r="AS4" i="12"/>
  <c r="AQ4" i="12"/>
  <c r="AO4" i="12"/>
  <c r="AM4" i="12"/>
  <c r="AK4" i="12"/>
  <c r="AI4" i="12"/>
  <c r="AG4" i="12"/>
  <c r="AE4" i="12"/>
  <c r="AC4" i="12"/>
  <c r="AA4" i="12"/>
  <c r="Y4" i="12"/>
  <c r="W4" i="12"/>
  <c r="U4" i="12"/>
  <c r="S4" i="12"/>
  <c r="Q4" i="12"/>
  <c r="O4" i="12"/>
  <c r="M4" i="12"/>
  <c r="K4" i="12"/>
  <c r="I4" i="12"/>
  <c r="G4" i="12"/>
  <c r="E4" i="12"/>
  <c r="C4" i="12"/>
  <c r="BO3" i="12"/>
  <c r="BM3" i="12"/>
  <c r="BK3" i="12"/>
  <c r="BI3" i="12"/>
  <c r="BG3" i="12"/>
  <c r="BE3" i="12"/>
  <c r="BC3" i="12"/>
  <c r="BA3" i="12"/>
  <c r="AY3" i="12"/>
  <c r="AW3" i="12"/>
  <c r="AU3" i="12"/>
  <c r="AS3" i="12"/>
  <c r="AQ3" i="12"/>
  <c r="AO3" i="12"/>
  <c r="AM3" i="12"/>
  <c r="AK3" i="12"/>
  <c r="AI3" i="12"/>
  <c r="AG3" i="12"/>
  <c r="AE3" i="12"/>
  <c r="AC3" i="12"/>
  <c r="AA3" i="12"/>
  <c r="Y3" i="12"/>
  <c r="W3" i="12"/>
  <c r="U3" i="12"/>
  <c r="S3" i="12"/>
  <c r="Q3" i="12"/>
  <c r="O3" i="12"/>
  <c r="M3" i="12"/>
  <c r="K3" i="12"/>
  <c r="I3" i="12"/>
  <c r="G3" i="12"/>
  <c r="E3" i="12"/>
  <c r="C3" i="12"/>
  <c r="BS34" i="11"/>
  <c r="BP34" i="11"/>
  <c r="BN34" i="11"/>
  <c r="BL34" i="11"/>
  <c r="BJ34" i="11"/>
  <c r="BH34" i="11"/>
  <c r="BF34" i="11"/>
  <c r="BD34" i="11"/>
  <c r="BB34" i="11"/>
  <c r="AZ34" i="11"/>
  <c r="AX34" i="11"/>
  <c r="AV34" i="11"/>
  <c r="AT34" i="11"/>
  <c r="AR34" i="11"/>
  <c r="AP34" i="11"/>
  <c r="AN34" i="11"/>
  <c r="AL34" i="11"/>
  <c r="AJ34" i="11"/>
  <c r="AH34" i="11"/>
  <c r="AF34" i="11"/>
  <c r="AD34" i="11"/>
  <c r="AB34" i="11"/>
  <c r="Z34" i="11"/>
  <c r="X34" i="11"/>
  <c r="V34" i="11"/>
  <c r="T34" i="11"/>
  <c r="R34" i="11"/>
  <c r="P34" i="11"/>
  <c r="N34" i="11"/>
  <c r="L34" i="11"/>
  <c r="J34" i="11"/>
  <c r="H34" i="11"/>
  <c r="F34" i="11"/>
  <c r="D34" i="11"/>
  <c r="B34" i="11"/>
  <c r="BQ33" i="11"/>
  <c r="BO33" i="11"/>
  <c r="BM33" i="11"/>
  <c r="BK33" i="11"/>
  <c r="BI33" i="11"/>
  <c r="BG33" i="11"/>
  <c r="BE33" i="11"/>
  <c r="BC33" i="11"/>
  <c r="BA33" i="11"/>
  <c r="AY33" i="11"/>
  <c r="AW33" i="11"/>
  <c r="AU33" i="11"/>
  <c r="AS33" i="11"/>
  <c r="AQ33" i="11"/>
  <c r="AO33" i="11"/>
  <c r="AM33" i="11"/>
  <c r="AK33" i="11"/>
  <c r="AI33" i="11"/>
  <c r="AG33" i="11"/>
  <c r="AE33" i="11"/>
  <c r="AC33" i="11"/>
  <c r="AA33" i="11"/>
  <c r="Y33" i="11"/>
  <c r="W33" i="11"/>
  <c r="U33" i="11"/>
  <c r="S33" i="11"/>
  <c r="Q33" i="11"/>
  <c r="O33" i="11"/>
  <c r="M33" i="11"/>
  <c r="K33" i="11"/>
  <c r="I33" i="11"/>
  <c r="G33" i="11"/>
  <c r="E33" i="11"/>
  <c r="C33" i="11"/>
  <c r="BQ32" i="11"/>
  <c r="BO32" i="11"/>
  <c r="BM32" i="11"/>
  <c r="BK32" i="11"/>
  <c r="BI32" i="11"/>
  <c r="BG32" i="11"/>
  <c r="BE32" i="11"/>
  <c r="BC32" i="11"/>
  <c r="BA32" i="11"/>
  <c r="AY32" i="11"/>
  <c r="AW32" i="11"/>
  <c r="AU32" i="11"/>
  <c r="AS32" i="11"/>
  <c r="AQ32" i="11"/>
  <c r="AO32" i="11"/>
  <c r="AM32" i="11"/>
  <c r="AK32" i="11"/>
  <c r="AI32" i="11"/>
  <c r="AG32" i="11"/>
  <c r="AE32" i="11"/>
  <c r="AC32" i="11"/>
  <c r="AA32" i="11"/>
  <c r="Y32" i="11"/>
  <c r="W32" i="11"/>
  <c r="U32" i="11"/>
  <c r="S32" i="11"/>
  <c r="Q32" i="11"/>
  <c r="O32" i="11"/>
  <c r="M32" i="11"/>
  <c r="K32" i="11"/>
  <c r="I32" i="11"/>
  <c r="G32" i="11"/>
  <c r="E32" i="11"/>
  <c r="C32" i="11"/>
  <c r="BQ31" i="11"/>
  <c r="BO31" i="11"/>
  <c r="BM31" i="11"/>
  <c r="BK31" i="11"/>
  <c r="BI31" i="11"/>
  <c r="BG31" i="11"/>
  <c r="BE31" i="11"/>
  <c r="BC31" i="11"/>
  <c r="BA31" i="11"/>
  <c r="AY31" i="11"/>
  <c r="AW31" i="11"/>
  <c r="AU31" i="11"/>
  <c r="AS31" i="11"/>
  <c r="AQ31" i="11"/>
  <c r="AO31" i="11"/>
  <c r="AM31" i="11"/>
  <c r="AK31" i="11"/>
  <c r="AI31" i="11"/>
  <c r="AG31" i="11"/>
  <c r="AE31" i="11"/>
  <c r="AC31" i="11"/>
  <c r="AA31" i="11"/>
  <c r="Y31" i="11"/>
  <c r="W31" i="11"/>
  <c r="U31" i="11"/>
  <c r="S31" i="11"/>
  <c r="Q31" i="11"/>
  <c r="O31" i="11"/>
  <c r="M31" i="11"/>
  <c r="K31" i="11"/>
  <c r="I31" i="11"/>
  <c r="G31" i="11"/>
  <c r="E31" i="11"/>
  <c r="C31" i="11"/>
  <c r="BQ30" i="11"/>
  <c r="BO30" i="11"/>
  <c r="BM30" i="11"/>
  <c r="BK30" i="11"/>
  <c r="BI30" i="11"/>
  <c r="BG30" i="11"/>
  <c r="BE30" i="11"/>
  <c r="BC30" i="11"/>
  <c r="BA30" i="11"/>
  <c r="AY30" i="11"/>
  <c r="AW30" i="11"/>
  <c r="AU30" i="11"/>
  <c r="AS30" i="11"/>
  <c r="AQ30" i="11"/>
  <c r="AO30" i="11"/>
  <c r="AM30" i="11"/>
  <c r="AK30" i="11"/>
  <c r="AI30" i="11"/>
  <c r="AG30" i="11"/>
  <c r="AE30" i="11"/>
  <c r="AC30" i="11"/>
  <c r="AA30" i="11"/>
  <c r="Y30" i="11"/>
  <c r="W30" i="11"/>
  <c r="U30" i="11"/>
  <c r="S30" i="11"/>
  <c r="Q30" i="11"/>
  <c r="O30" i="11"/>
  <c r="M30" i="11"/>
  <c r="K30" i="11"/>
  <c r="I30" i="11"/>
  <c r="G30" i="11"/>
  <c r="E30" i="11"/>
  <c r="BQ29" i="11"/>
  <c r="BO29" i="11"/>
  <c r="BM29" i="11"/>
  <c r="BK29" i="11"/>
  <c r="BI29" i="11"/>
  <c r="BG29" i="11"/>
  <c r="BE29" i="11"/>
  <c r="BC29" i="11"/>
  <c r="BA29" i="11"/>
  <c r="AY29" i="11"/>
  <c r="AW29" i="11"/>
  <c r="AU29" i="11"/>
  <c r="AS29" i="11"/>
  <c r="AQ29" i="11"/>
  <c r="AO29" i="11"/>
  <c r="AM29" i="11"/>
  <c r="AK29" i="11"/>
  <c r="AI29" i="11"/>
  <c r="AG29" i="11"/>
  <c r="AE29" i="11"/>
  <c r="AC29" i="11"/>
  <c r="AA29" i="11"/>
  <c r="Y29" i="11"/>
  <c r="W29" i="11"/>
  <c r="U29" i="11"/>
  <c r="S29" i="11"/>
  <c r="Q29" i="11"/>
  <c r="O29" i="11"/>
  <c r="M29" i="11"/>
  <c r="K29" i="11"/>
  <c r="I29" i="11"/>
  <c r="G29" i="11"/>
  <c r="E29" i="11"/>
  <c r="C29" i="11"/>
  <c r="BQ28" i="11"/>
  <c r="BO28" i="11"/>
  <c r="BM28" i="11"/>
  <c r="BK28" i="11"/>
  <c r="BI28" i="11"/>
  <c r="BG28" i="11"/>
  <c r="BE28" i="11"/>
  <c r="BC28" i="11"/>
  <c r="BA28" i="11"/>
  <c r="AY28" i="11"/>
  <c r="AW28" i="11"/>
  <c r="AU28" i="11"/>
  <c r="AS28" i="11"/>
  <c r="AQ28" i="11"/>
  <c r="AO28" i="11"/>
  <c r="AM28" i="11"/>
  <c r="AK28" i="11"/>
  <c r="AI28" i="11"/>
  <c r="AG28" i="11"/>
  <c r="AE28" i="11"/>
  <c r="AC28" i="11"/>
  <c r="AA28" i="11"/>
  <c r="Y28" i="11"/>
  <c r="W28" i="11"/>
  <c r="U28" i="11"/>
  <c r="S28" i="11"/>
  <c r="Q28" i="11"/>
  <c r="O28" i="11"/>
  <c r="M28" i="11"/>
  <c r="K28" i="11"/>
  <c r="I28" i="11"/>
  <c r="G28" i="11"/>
  <c r="E28" i="11"/>
  <c r="C28" i="11"/>
  <c r="BQ27" i="11"/>
  <c r="BO27" i="11"/>
  <c r="BM27" i="11"/>
  <c r="BK27" i="11"/>
  <c r="BI27" i="11"/>
  <c r="BG27" i="11"/>
  <c r="BE27" i="11"/>
  <c r="BC27" i="11"/>
  <c r="BA27" i="11"/>
  <c r="AY27" i="11"/>
  <c r="AW27" i="11"/>
  <c r="AU27" i="11"/>
  <c r="AS27" i="11"/>
  <c r="AQ27" i="11"/>
  <c r="AO27" i="11"/>
  <c r="AM27" i="11"/>
  <c r="AK27" i="11"/>
  <c r="AI27" i="11"/>
  <c r="AG27" i="11"/>
  <c r="AE27" i="11"/>
  <c r="AC27" i="11"/>
  <c r="AA27" i="11"/>
  <c r="Y27" i="11"/>
  <c r="W27" i="11"/>
  <c r="U27" i="11"/>
  <c r="S27" i="11"/>
  <c r="Q27" i="11"/>
  <c r="O27" i="11"/>
  <c r="M27" i="11"/>
  <c r="K27" i="11"/>
  <c r="I27" i="11"/>
  <c r="G27" i="11"/>
  <c r="E27" i="11"/>
  <c r="C27" i="11"/>
  <c r="BQ26" i="11"/>
  <c r="BO26" i="11"/>
  <c r="BM26" i="11"/>
  <c r="BK26" i="11"/>
  <c r="BI26" i="11"/>
  <c r="BG26" i="11"/>
  <c r="BE26" i="11"/>
  <c r="BC26" i="11"/>
  <c r="BA26" i="11"/>
  <c r="AY26" i="11"/>
  <c r="AW26" i="11"/>
  <c r="AU26" i="11"/>
  <c r="AS26" i="11"/>
  <c r="AQ26" i="11"/>
  <c r="AO26" i="11"/>
  <c r="AM26" i="11"/>
  <c r="AK26" i="11"/>
  <c r="AI26" i="11"/>
  <c r="AG26" i="11"/>
  <c r="AE26" i="11"/>
  <c r="AC26" i="11"/>
  <c r="AA26" i="11"/>
  <c r="Y26" i="11"/>
  <c r="W26" i="11"/>
  <c r="U26" i="11"/>
  <c r="S26" i="11"/>
  <c r="Q26" i="11"/>
  <c r="O26" i="11"/>
  <c r="M26" i="11"/>
  <c r="K26" i="11"/>
  <c r="I26" i="11"/>
  <c r="G26" i="11"/>
  <c r="E26" i="11"/>
  <c r="C26" i="11"/>
  <c r="BQ25" i="11"/>
  <c r="BO25" i="11"/>
  <c r="BM25" i="11"/>
  <c r="BK25" i="11"/>
  <c r="BI25" i="11"/>
  <c r="BG25" i="11"/>
  <c r="BE25" i="11"/>
  <c r="BC25" i="11"/>
  <c r="BA25" i="11"/>
  <c r="AY25" i="11"/>
  <c r="AW25" i="11"/>
  <c r="AU25" i="11"/>
  <c r="AS25" i="11"/>
  <c r="AQ25" i="11"/>
  <c r="AO25" i="11"/>
  <c r="AM25" i="11"/>
  <c r="AK25" i="11"/>
  <c r="AI25" i="11"/>
  <c r="AG25" i="11"/>
  <c r="AE25" i="11"/>
  <c r="AC25" i="11"/>
  <c r="AA25" i="11"/>
  <c r="Y25" i="11"/>
  <c r="W25" i="11"/>
  <c r="U25" i="11"/>
  <c r="S25" i="11"/>
  <c r="Q25" i="11"/>
  <c r="O25" i="11"/>
  <c r="M25" i="11"/>
  <c r="K25" i="11"/>
  <c r="I25" i="11"/>
  <c r="G25" i="11"/>
  <c r="E25" i="11"/>
  <c r="C25" i="11"/>
  <c r="BQ24" i="11"/>
  <c r="BO24" i="11"/>
  <c r="BM24" i="11"/>
  <c r="BK24" i="11"/>
  <c r="BI24" i="11"/>
  <c r="BG24" i="11"/>
  <c r="BE24" i="11"/>
  <c r="BC24" i="11"/>
  <c r="BA24" i="11"/>
  <c r="AY24" i="11"/>
  <c r="AW24" i="11"/>
  <c r="AU24" i="11"/>
  <c r="AS24" i="11"/>
  <c r="AQ24" i="11"/>
  <c r="AO24" i="11"/>
  <c r="AM24" i="11"/>
  <c r="AK24" i="11"/>
  <c r="AI24" i="11"/>
  <c r="AG24" i="11"/>
  <c r="AE24" i="11"/>
  <c r="AC24" i="11"/>
  <c r="AA24" i="11"/>
  <c r="Y24" i="11"/>
  <c r="W24" i="11"/>
  <c r="U24" i="11"/>
  <c r="S24" i="11"/>
  <c r="Q24" i="11"/>
  <c r="O24" i="11"/>
  <c r="M24" i="11"/>
  <c r="K24" i="11"/>
  <c r="I24" i="11"/>
  <c r="G24" i="11"/>
  <c r="E24" i="11"/>
  <c r="C24" i="11"/>
  <c r="BQ23" i="11"/>
  <c r="BO23" i="11"/>
  <c r="BM23" i="11"/>
  <c r="BK23" i="11"/>
  <c r="BI23" i="11"/>
  <c r="BG23" i="11"/>
  <c r="BE23" i="11"/>
  <c r="BC23" i="11"/>
  <c r="BA23" i="11"/>
  <c r="AY23" i="11"/>
  <c r="AW23" i="11"/>
  <c r="AU23" i="11"/>
  <c r="AS23" i="11"/>
  <c r="AQ23" i="11"/>
  <c r="AO23" i="11"/>
  <c r="AM23" i="11"/>
  <c r="AK23" i="11"/>
  <c r="AI23" i="11"/>
  <c r="AG23" i="11"/>
  <c r="AE23" i="11"/>
  <c r="AC23" i="11"/>
  <c r="AA23" i="11"/>
  <c r="Y23" i="11"/>
  <c r="W23" i="11"/>
  <c r="U23" i="11"/>
  <c r="S23" i="11"/>
  <c r="Q23" i="11"/>
  <c r="O23" i="11"/>
  <c r="M23" i="11"/>
  <c r="K23" i="11"/>
  <c r="I23" i="11"/>
  <c r="G23" i="11"/>
  <c r="E23" i="11"/>
  <c r="C23" i="11"/>
  <c r="BQ22" i="11"/>
  <c r="BO22" i="11"/>
  <c r="BM22" i="11"/>
  <c r="BK22" i="11"/>
  <c r="BI22" i="11"/>
  <c r="BG22" i="11"/>
  <c r="BE22" i="11"/>
  <c r="BC22" i="11"/>
  <c r="BA22" i="11"/>
  <c r="AY22" i="11"/>
  <c r="AW22" i="11"/>
  <c r="AU22" i="11"/>
  <c r="AS22" i="11"/>
  <c r="AQ22" i="11"/>
  <c r="AO22" i="11"/>
  <c r="AM22" i="11"/>
  <c r="AK22" i="11"/>
  <c r="AI22" i="11"/>
  <c r="AG22" i="11"/>
  <c r="AE22" i="11"/>
  <c r="AC22" i="11"/>
  <c r="AA22" i="11"/>
  <c r="Y22" i="11"/>
  <c r="W22" i="11"/>
  <c r="U22" i="11"/>
  <c r="S22" i="11"/>
  <c r="Q22" i="11"/>
  <c r="O22" i="11"/>
  <c r="M22" i="11"/>
  <c r="K22" i="11"/>
  <c r="I22" i="11"/>
  <c r="G22" i="11"/>
  <c r="E22" i="11"/>
  <c r="C22" i="11"/>
  <c r="BQ21" i="11"/>
  <c r="BO21" i="11"/>
  <c r="BM21" i="11"/>
  <c r="BK21" i="11"/>
  <c r="BI21" i="11"/>
  <c r="BG21" i="11"/>
  <c r="BE21" i="11"/>
  <c r="BC21" i="11"/>
  <c r="BA21" i="11"/>
  <c r="AY21" i="11"/>
  <c r="AW21" i="11"/>
  <c r="AU21" i="11"/>
  <c r="AS21" i="11"/>
  <c r="AQ21" i="11"/>
  <c r="AO21" i="11"/>
  <c r="AM21" i="11"/>
  <c r="AK21" i="11"/>
  <c r="AI21" i="11"/>
  <c r="AG21" i="11"/>
  <c r="AE21" i="11"/>
  <c r="AC21" i="11"/>
  <c r="AA21" i="11"/>
  <c r="Y21" i="11"/>
  <c r="W21" i="11"/>
  <c r="U21" i="11"/>
  <c r="S21" i="11"/>
  <c r="Q21" i="11"/>
  <c r="O21" i="11"/>
  <c r="M21" i="11"/>
  <c r="K21" i="11"/>
  <c r="I21" i="11"/>
  <c r="G21" i="11"/>
  <c r="E21" i="11"/>
  <c r="C21" i="11"/>
  <c r="BQ20" i="11"/>
  <c r="BO20" i="11"/>
  <c r="BM20" i="11"/>
  <c r="BK20" i="11"/>
  <c r="BI20" i="11"/>
  <c r="BG20" i="11"/>
  <c r="BE20" i="11"/>
  <c r="BC20" i="11"/>
  <c r="BA20" i="11"/>
  <c r="AY20" i="11"/>
  <c r="AW20" i="11"/>
  <c r="AU20" i="11"/>
  <c r="AS20" i="11"/>
  <c r="AQ20" i="11"/>
  <c r="AO20" i="11"/>
  <c r="AM20" i="11"/>
  <c r="AK20" i="11"/>
  <c r="AI20" i="11"/>
  <c r="AG20" i="11"/>
  <c r="AE20" i="11"/>
  <c r="AC20" i="11"/>
  <c r="AA20" i="11"/>
  <c r="Y20" i="11"/>
  <c r="W20" i="11"/>
  <c r="U20" i="11"/>
  <c r="S20" i="11"/>
  <c r="Q20" i="11"/>
  <c r="O20" i="11"/>
  <c r="M20" i="11"/>
  <c r="K20" i="11"/>
  <c r="I20" i="11"/>
  <c r="G20" i="11"/>
  <c r="E20" i="11"/>
  <c r="C20" i="11"/>
  <c r="BQ19" i="11"/>
  <c r="BO19" i="11"/>
  <c r="BM19" i="11"/>
  <c r="BK19" i="11"/>
  <c r="BI19" i="11"/>
  <c r="BG19" i="11"/>
  <c r="BE19" i="11"/>
  <c r="BC19" i="11"/>
  <c r="BA19" i="11"/>
  <c r="AY19" i="11"/>
  <c r="AW19" i="11"/>
  <c r="AU19" i="11"/>
  <c r="AS19" i="11"/>
  <c r="AQ19" i="11"/>
  <c r="AO19" i="11"/>
  <c r="AM19" i="11"/>
  <c r="AK19" i="11"/>
  <c r="AI19" i="11"/>
  <c r="AG19" i="11"/>
  <c r="AE19" i="11"/>
  <c r="AC19" i="11"/>
  <c r="AA19" i="11"/>
  <c r="Y19" i="11"/>
  <c r="W19" i="11"/>
  <c r="U19" i="11"/>
  <c r="S19" i="11"/>
  <c r="Q19" i="11"/>
  <c r="O19" i="11"/>
  <c r="M19" i="11"/>
  <c r="K19" i="11"/>
  <c r="I19" i="11"/>
  <c r="G19" i="11"/>
  <c r="E19" i="11"/>
  <c r="C19" i="11"/>
  <c r="BQ18" i="11"/>
  <c r="BO18" i="11"/>
  <c r="BM18" i="11"/>
  <c r="BK18" i="11"/>
  <c r="BI18" i="11"/>
  <c r="BG18" i="11"/>
  <c r="BE18" i="11"/>
  <c r="BC18" i="11"/>
  <c r="BA18" i="11"/>
  <c r="AY18" i="11"/>
  <c r="AW18" i="11"/>
  <c r="AU18" i="11"/>
  <c r="AS18" i="11"/>
  <c r="AQ18" i="11"/>
  <c r="AO18" i="11"/>
  <c r="AM18" i="11"/>
  <c r="AK18" i="11"/>
  <c r="AI18" i="11"/>
  <c r="AG18" i="11"/>
  <c r="AE18" i="11"/>
  <c r="AC18" i="11"/>
  <c r="AA18" i="11"/>
  <c r="Y18" i="11"/>
  <c r="W18" i="11"/>
  <c r="U18" i="11"/>
  <c r="S18" i="11"/>
  <c r="Q18" i="11"/>
  <c r="O18" i="11"/>
  <c r="M18" i="11"/>
  <c r="K18" i="11"/>
  <c r="I18" i="11"/>
  <c r="G18" i="11"/>
  <c r="E18" i="11"/>
  <c r="C18" i="11"/>
  <c r="BQ17" i="11"/>
  <c r="BO17" i="11"/>
  <c r="BM17" i="11"/>
  <c r="BK17" i="11"/>
  <c r="BI17" i="11"/>
  <c r="BG17" i="11"/>
  <c r="BE17" i="11"/>
  <c r="BC17" i="11"/>
  <c r="BA17" i="11"/>
  <c r="AY17" i="11"/>
  <c r="AW17" i="11"/>
  <c r="AU17" i="11"/>
  <c r="AS17" i="11"/>
  <c r="AQ17" i="11"/>
  <c r="AO17" i="11"/>
  <c r="AM17" i="11"/>
  <c r="AK17" i="11"/>
  <c r="AI17" i="11"/>
  <c r="AG17" i="11"/>
  <c r="AE17" i="11"/>
  <c r="AC17" i="11"/>
  <c r="AA17" i="11"/>
  <c r="Y17" i="11"/>
  <c r="W17" i="11"/>
  <c r="U17" i="11"/>
  <c r="S17" i="11"/>
  <c r="Q17" i="11"/>
  <c r="O17" i="11"/>
  <c r="M17" i="11"/>
  <c r="K17" i="11"/>
  <c r="I17" i="11"/>
  <c r="G17" i="11"/>
  <c r="E17" i="11"/>
  <c r="C17" i="11"/>
  <c r="BQ16" i="11"/>
  <c r="BO16" i="11"/>
  <c r="BM16" i="11"/>
  <c r="BK16" i="11"/>
  <c r="BI16" i="11"/>
  <c r="BG16" i="11"/>
  <c r="BE16" i="11"/>
  <c r="BC16" i="11"/>
  <c r="BA16" i="11"/>
  <c r="AY16" i="11"/>
  <c r="AW16" i="11"/>
  <c r="AU16" i="11"/>
  <c r="AS16" i="11"/>
  <c r="AQ16" i="11"/>
  <c r="AO16" i="11"/>
  <c r="AM16" i="11"/>
  <c r="AK16" i="11"/>
  <c r="AI16" i="11"/>
  <c r="AG16" i="11"/>
  <c r="AE16" i="11"/>
  <c r="AC16" i="11"/>
  <c r="AA16" i="11"/>
  <c r="Y16" i="11"/>
  <c r="W16" i="11"/>
  <c r="U16" i="11"/>
  <c r="S16" i="11"/>
  <c r="Q16" i="11"/>
  <c r="O16" i="11"/>
  <c r="M16" i="11"/>
  <c r="K16" i="11"/>
  <c r="I16" i="11"/>
  <c r="G16" i="11"/>
  <c r="E16" i="11"/>
  <c r="C16" i="11"/>
  <c r="BQ15" i="11"/>
  <c r="BO15" i="11"/>
  <c r="BM15" i="11"/>
  <c r="BK15" i="11"/>
  <c r="BI15" i="11"/>
  <c r="BG15" i="11"/>
  <c r="BE15" i="11"/>
  <c r="BC15" i="11"/>
  <c r="BA15" i="11"/>
  <c r="AY15" i="11"/>
  <c r="AW15" i="11"/>
  <c r="AU15" i="11"/>
  <c r="AS15" i="11"/>
  <c r="AQ15" i="11"/>
  <c r="AO15" i="11"/>
  <c r="AM15" i="11"/>
  <c r="AK15" i="11"/>
  <c r="AI15" i="11"/>
  <c r="AG15" i="11"/>
  <c r="AE15" i="11"/>
  <c r="AC15" i="11"/>
  <c r="AA15" i="11"/>
  <c r="Y15" i="11"/>
  <c r="W15" i="11"/>
  <c r="U15" i="11"/>
  <c r="S15" i="11"/>
  <c r="Q15" i="11"/>
  <c r="O15" i="11"/>
  <c r="M15" i="11"/>
  <c r="K15" i="11"/>
  <c r="I15" i="11"/>
  <c r="G15" i="11"/>
  <c r="E15" i="11"/>
  <c r="C15" i="11"/>
  <c r="BQ14" i="11"/>
  <c r="BO14" i="11"/>
  <c r="BM14" i="11"/>
  <c r="BK14" i="11"/>
  <c r="BI14" i="11"/>
  <c r="BG14" i="11"/>
  <c r="BE14" i="11"/>
  <c r="BC14" i="11"/>
  <c r="BA14" i="11"/>
  <c r="AY14" i="11"/>
  <c r="AW14" i="11"/>
  <c r="AU14" i="11"/>
  <c r="AS14" i="11"/>
  <c r="AQ14" i="11"/>
  <c r="AO14" i="11"/>
  <c r="AM14" i="11"/>
  <c r="AK14" i="11"/>
  <c r="AI14" i="11"/>
  <c r="AG14" i="11"/>
  <c r="AE14" i="11"/>
  <c r="AC14" i="11"/>
  <c r="AA14" i="11"/>
  <c r="Y14" i="11"/>
  <c r="W14" i="11"/>
  <c r="U14" i="11"/>
  <c r="S14" i="11"/>
  <c r="Q14" i="11"/>
  <c r="O14" i="11"/>
  <c r="M14" i="11"/>
  <c r="K14" i="11"/>
  <c r="I14" i="11"/>
  <c r="G14" i="11"/>
  <c r="E14" i="11"/>
  <c r="C14" i="11"/>
  <c r="BQ13" i="11"/>
  <c r="BO13" i="11"/>
  <c r="BM13" i="11"/>
  <c r="BK13" i="11"/>
  <c r="BI13" i="11"/>
  <c r="BG13" i="11"/>
  <c r="BE13" i="11"/>
  <c r="BC13" i="11"/>
  <c r="BA13" i="11"/>
  <c r="AY13" i="11"/>
  <c r="AW13" i="11"/>
  <c r="AU13" i="11"/>
  <c r="AS13" i="11"/>
  <c r="AQ13" i="11"/>
  <c r="AO13" i="11"/>
  <c r="AM13" i="11"/>
  <c r="AK13" i="11"/>
  <c r="AI13" i="11"/>
  <c r="AG13" i="11"/>
  <c r="AE13" i="11"/>
  <c r="AC13" i="11"/>
  <c r="AA13" i="11"/>
  <c r="Y13" i="11"/>
  <c r="W13" i="11"/>
  <c r="U13" i="11"/>
  <c r="S13" i="11"/>
  <c r="Q13" i="11"/>
  <c r="O13" i="11"/>
  <c r="M13" i="11"/>
  <c r="K13" i="11"/>
  <c r="I13" i="11"/>
  <c r="G13" i="11"/>
  <c r="E13" i="11"/>
  <c r="C13" i="11"/>
  <c r="BQ12" i="11"/>
  <c r="BO12" i="11"/>
  <c r="BM12" i="11"/>
  <c r="BK12" i="11"/>
  <c r="BI12" i="11"/>
  <c r="BG12" i="11"/>
  <c r="BE12" i="11"/>
  <c r="BC12" i="11"/>
  <c r="BA12" i="11"/>
  <c r="AY12" i="11"/>
  <c r="AW12" i="11"/>
  <c r="AU12" i="11"/>
  <c r="AS12" i="11"/>
  <c r="AQ12" i="11"/>
  <c r="AO12" i="11"/>
  <c r="AM12" i="11"/>
  <c r="AK12" i="11"/>
  <c r="AI12" i="11"/>
  <c r="AG12" i="11"/>
  <c r="AE12" i="11"/>
  <c r="AC12" i="11"/>
  <c r="AA12" i="11"/>
  <c r="Y12" i="11"/>
  <c r="W12" i="11"/>
  <c r="U12" i="11"/>
  <c r="S12" i="11"/>
  <c r="Q12" i="11"/>
  <c r="O12" i="11"/>
  <c r="M12" i="11"/>
  <c r="K12" i="11"/>
  <c r="I12" i="11"/>
  <c r="G12" i="11"/>
  <c r="E12" i="11"/>
  <c r="C12" i="11"/>
  <c r="BQ11" i="11"/>
  <c r="BO11" i="11"/>
  <c r="BM11" i="11"/>
  <c r="BK11" i="11"/>
  <c r="BI11" i="11"/>
  <c r="BG11" i="11"/>
  <c r="BE11" i="11"/>
  <c r="BC11" i="11"/>
  <c r="BA11" i="11"/>
  <c r="AY11" i="11"/>
  <c r="AW11" i="11"/>
  <c r="AU11" i="11"/>
  <c r="AS11" i="11"/>
  <c r="AQ11" i="11"/>
  <c r="AO11" i="11"/>
  <c r="AM11" i="11"/>
  <c r="AK11" i="11"/>
  <c r="AI11" i="11"/>
  <c r="AG11" i="11"/>
  <c r="AE11" i="11"/>
  <c r="AC11" i="11"/>
  <c r="AA11" i="11"/>
  <c r="Y11" i="11"/>
  <c r="W11" i="11"/>
  <c r="U11" i="11"/>
  <c r="S11" i="11"/>
  <c r="Q11" i="11"/>
  <c r="O11" i="11"/>
  <c r="M11" i="11"/>
  <c r="K11" i="11"/>
  <c r="I11" i="11"/>
  <c r="G11" i="11"/>
  <c r="E11" i="11"/>
  <c r="C11" i="11"/>
  <c r="BQ10" i="11"/>
  <c r="BO10" i="11"/>
  <c r="BM10" i="11"/>
  <c r="BK10" i="11"/>
  <c r="BI10" i="11"/>
  <c r="BG10" i="11"/>
  <c r="BE10" i="11"/>
  <c r="BC10" i="11"/>
  <c r="BA10" i="11"/>
  <c r="AY10" i="11"/>
  <c r="AW10" i="11"/>
  <c r="AU10" i="11"/>
  <c r="AS10" i="11"/>
  <c r="AQ10" i="11"/>
  <c r="AO10" i="11"/>
  <c r="AM10" i="11"/>
  <c r="AK10" i="11"/>
  <c r="AI10" i="11"/>
  <c r="AG10" i="11"/>
  <c r="AE10" i="11"/>
  <c r="AC10" i="11"/>
  <c r="AA10" i="11"/>
  <c r="Y10" i="11"/>
  <c r="W10" i="11"/>
  <c r="U10" i="11"/>
  <c r="S10" i="11"/>
  <c r="Q10" i="11"/>
  <c r="O10" i="11"/>
  <c r="M10" i="11"/>
  <c r="K10" i="11"/>
  <c r="I10" i="11"/>
  <c r="G10" i="11"/>
  <c r="E10" i="11"/>
  <c r="C10" i="11"/>
  <c r="BQ9" i="11"/>
  <c r="BO9" i="11"/>
  <c r="BM9" i="11"/>
  <c r="BK9" i="11"/>
  <c r="BI9" i="11"/>
  <c r="BG9" i="11"/>
  <c r="BE9" i="11"/>
  <c r="BC9" i="11"/>
  <c r="BA9" i="11"/>
  <c r="AY9" i="11"/>
  <c r="AW9" i="11"/>
  <c r="AU9" i="11"/>
  <c r="AS9" i="11"/>
  <c r="AQ9" i="11"/>
  <c r="AO9" i="11"/>
  <c r="AM9" i="11"/>
  <c r="AK9" i="11"/>
  <c r="AI9" i="11"/>
  <c r="AG9" i="11"/>
  <c r="AE9" i="11"/>
  <c r="AC9" i="11"/>
  <c r="AA9" i="11"/>
  <c r="Y9" i="11"/>
  <c r="W9" i="11"/>
  <c r="U9" i="11"/>
  <c r="S9" i="11"/>
  <c r="Q9" i="11"/>
  <c r="O9" i="11"/>
  <c r="M9" i="11"/>
  <c r="K9" i="11"/>
  <c r="I9" i="11"/>
  <c r="G9" i="11"/>
  <c r="E9" i="11"/>
  <c r="C9" i="11"/>
  <c r="BQ8" i="11"/>
  <c r="BO8" i="11"/>
  <c r="BM8" i="11"/>
  <c r="BK8" i="11"/>
  <c r="BI8" i="11"/>
  <c r="BG8" i="11"/>
  <c r="BE8" i="11"/>
  <c r="BC8" i="11"/>
  <c r="BA8" i="11"/>
  <c r="AY8" i="11"/>
  <c r="AW8" i="11"/>
  <c r="AU8" i="11"/>
  <c r="AS8" i="11"/>
  <c r="AQ8" i="11"/>
  <c r="AO8" i="11"/>
  <c r="AM8" i="11"/>
  <c r="AK8" i="11"/>
  <c r="AI8" i="11"/>
  <c r="AG8" i="11"/>
  <c r="AE8" i="11"/>
  <c r="AC8" i="11"/>
  <c r="AA8" i="11"/>
  <c r="Y8" i="11"/>
  <c r="W8" i="11"/>
  <c r="U8" i="11"/>
  <c r="S8" i="11"/>
  <c r="Q8" i="11"/>
  <c r="O8" i="11"/>
  <c r="M8" i="11"/>
  <c r="K8" i="11"/>
  <c r="I8" i="11"/>
  <c r="G8" i="11"/>
  <c r="E8" i="11"/>
  <c r="C8" i="11"/>
  <c r="BQ7" i="11"/>
  <c r="BO7" i="11"/>
  <c r="BM7" i="11"/>
  <c r="BK7" i="11"/>
  <c r="BI7" i="11"/>
  <c r="BG7" i="11"/>
  <c r="BE7" i="11"/>
  <c r="BC7" i="11"/>
  <c r="BA7" i="11"/>
  <c r="AY7" i="11"/>
  <c r="AW7" i="11"/>
  <c r="AU7" i="11"/>
  <c r="AS7" i="11"/>
  <c r="AQ7" i="11"/>
  <c r="AO7" i="11"/>
  <c r="AM7" i="11"/>
  <c r="AK7" i="11"/>
  <c r="AI7" i="11"/>
  <c r="AG7" i="11"/>
  <c r="AE7" i="11"/>
  <c r="AC7" i="11"/>
  <c r="AA7" i="11"/>
  <c r="Y7" i="11"/>
  <c r="W7" i="11"/>
  <c r="U7" i="11"/>
  <c r="S7" i="11"/>
  <c r="Q7" i="11"/>
  <c r="O7" i="11"/>
  <c r="M7" i="11"/>
  <c r="K7" i="11"/>
  <c r="I7" i="11"/>
  <c r="G7" i="11"/>
  <c r="E7" i="11"/>
  <c r="C7" i="11"/>
  <c r="BQ6" i="11"/>
  <c r="BO6" i="11"/>
  <c r="BM6" i="11"/>
  <c r="BK6" i="11"/>
  <c r="BI6" i="11"/>
  <c r="BG6" i="11"/>
  <c r="BE6" i="11"/>
  <c r="BC6" i="11"/>
  <c r="BA6" i="11"/>
  <c r="AY6" i="11"/>
  <c r="AW6" i="11"/>
  <c r="AU6" i="11"/>
  <c r="AS6" i="11"/>
  <c r="AQ6" i="11"/>
  <c r="AO6" i="11"/>
  <c r="AM6" i="11"/>
  <c r="AK6" i="11"/>
  <c r="AI6" i="11"/>
  <c r="AG6" i="11"/>
  <c r="AE6" i="11"/>
  <c r="AC6" i="11"/>
  <c r="AA6" i="11"/>
  <c r="Y6" i="11"/>
  <c r="W6" i="11"/>
  <c r="U6" i="11"/>
  <c r="S6" i="11"/>
  <c r="Q6" i="11"/>
  <c r="O6" i="11"/>
  <c r="M6" i="11"/>
  <c r="K6" i="11"/>
  <c r="I6" i="11"/>
  <c r="G6" i="11"/>
  <c r="E6" i="11"/>
  <c r="C6" i="11"/>
  <c r="BQ5" i="11"/>
  <c r="BO5" i="11"/>
  <c r="BM5" i="11"/>
  <c r="BK5" i="11"/>
  <c r="BI5" i="11"/>
  <c r="BG5" i="11"/>
  <c r="BE5" i="11"/>
  <c r="BC5" i="11"/>
  <c r="BA5" i="11"/>
  <c r="AY5" i="11"/>
  <c r="AW5" i="11"/>
  <c r="AU5" i="11"/>
  <c r="AS5" i="11"/>
  <c r="AQ5" i="11"/>
  <c r="AO5" i="11"/>
  <c r="AM5" i="11"/>
  <c r="AK5" i="11"/>
  <c r="AI5" i="11"/>
  <c r="AG5" i="11"/>
  <c r="AE5" i="11"/>
  <c r="AC5" i="11"/>
  <c r="AA5" i="11"/>
  <c r="Y5" i="11"/>
  <c r="W5" i="11"/>
  <c r="U5" i="11"/>
  <c r="S5" i="11"/>
  <c r="Q5" i="11"/>
  <c r="O5" i="11"/>
  <c r="M5" i="11"/>
  <c r="K5" i="11"/>
  <c r="I5" i="11"/>
  <c r="G5" i="11"/>
  <c r="E5" i="11"/>
  <c r="C5" i="11"/>
  <c r="BQ4" i="11"/>
  <c r="BO4" i="11"/>
  <c r="BM4" i="11"/>
  <c r="BK4" i="11"/>
  <c r="BI4" i="11"/>
  <c r="BG4" i="11"/>
  <c r="BE4" i="11"/>
  <c r="BC4" i="11"/>
  <c r="BA4" i="11"/>
  <c r="AY4" i="11"/>
  <c r="AW4" i="11"/>
  <c r="AU4" i="11"/>
  <c r="AS4" i="11"/>
  <c r="AQ4" i="11"/>
  <c r="AO4" i="11"/>
  <c r="AM4" i="11"/>
  <c r="AK4" i="11"/>
  <c r="AI4" i="11"/>
  <c r="AG4" i="11"/>
  <c r="AE4" i="11"/>
  <c r="AC4" i="11"/>
  <c r="AA4" i="11"/>
  <c r="Y4" i="11"/>
  <c r="W4" i="11"/>
  <c r="U4" i="11"/>
  <c r="S4" i="11"/>
  <c r="Q4" i="11"/>
  <c r="O4" i="11"/>
  <c r="M4" i="11"/>
  <c r="K4" i="11"/>
  <c r="I4" i="11"/>
  <c r="G4" i="11"/>
  <c r="E4" i="11"/>
  <c r="C4" i="11"/>
  <c r="BQ3" i="11"/>
  <c r="BO3" i="11"/>
  <c r="BM3" i="11"/>
  <c r="BK3" i="11"/>
  <c r="BI3" i="11"/>
  <c r="BG3" i="11"/>
  <c r="BE3" i="11"/>
  <c r="BC3" i="11"/>
  <c r="BA3" i="11"/>
  <c r="AY3" i="11"/>
  <c r="AW3" i="11"/>
  <c r="AU3" i="11"/>
  <c r="AS3" i="11"/>
  <c r="AQ3" i="11"/>
  <c r="AO3" i="11"/>
  <c r="AM3" i="11"/>
  <c r="AK3" i="11"/>
  <c r="AI3" i="11"/>
  <c r="AG3" i="11"/>
  <c r="AE3" i="11"/>
  <c r="AC3" i="11"/>
  <c r="AA3" i="11"/>
  <c r="Y3" i="11"/>
  <c r="W3" i="11"/>
  <c r="U3" i="11"/>
  <c r="S3" i="11"/>
  <c r="Q3" i="11"/>
  <c r="O3" i="11"/>
  <c r="M3" i="11"/>
  <c r="K3" i="11"/>
  <c r="I3" i="11"/>
  <c r="G3" i="11"/>
  <c r="E3" i="11"/>
  <c r="C3" i="11"/>
  <c r="BS34" i="10"/>
  <c r="BP34" i="10"/>
  <c r="BN34" i="10"/>
  <c r="BL34" i="10"/>
  <c r="BJ34" i="10"/>
  <c r="BH34" i="10"/>
  <c r="BF34" i="10"/>
  <c r="BD34" i="10"/>
  <c r="BB34" i="10"/>
  <c r="AZ34" i="10"/>
  <c r="AX34" i="10"/>
  <c r="AV34" i="10"/>
  <c r="AT34" i="10"/>
  <c r="AR34" i="10"/>
  <c r="AP34" i="10"/>
  <c r="AN34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B34" i="10"/>
  <c r="BQ33" i="10"/>
  <c r="BO33" i="10"/>
  <c r="BM33" i="10"/>
  <c r="BK33" i="10"/>
  <c r="BI33" i="10"/>
  <c r="BG33" i="10"/>
  <c r="BE33" i="10"/>
  <c r="BC33" i="10"/>
  <c r="BA33" i="10"/>
  <c r="AY33" i="10"/>
  <c r="AW33" i="10"/>
  <c r="AU33" i="10"/>
  <c r="AS33" i="10"/>
  <c r="AQ33" i="10"/>
  <c r="AO33" i="10"/>
  <c r="AM33" i="10"/>
  <c r="AK33" i="10"/>
  <c r="AI33" i="10"/>
  <c r="AG33" i="10"/>
  <c r="AE33" i="10"/>
  <c r="AC33" i="10"/>
  <c r="AA33" i="10"/>
  <c r="Y33" i="10"/>
  <c r="M33" i="10"/>
  <c r="K33" i="10"/>
  <c r="I33" i="10"/>
  <c r="G33" i="10"/>
  <c r="E33" i="10"/>
  <c r="C33" i="10"/>
  <c r="BQ32" i="10"/>
  <c r="BO32" i="10"/>
  <c r="BM32" i="10"/>
  <c r="BK32" i="10"/>
  <c r="BI32" i="10"/>
  <c r="BG32" i="10"/>
  <c r="BE32" i="10"/>
  <c r="BC32" i="10"/>
  <c r="BA32" i="10"/>
  <c r="AY32" i="10"/>
  <c r="AW32" i="10"/>
  <c r="AU32" i="10"/>
  <c r="AS32" i="10"/>
  <c r="AQ32" i="10"/>
  <c r="AO32" i="10"/>
  <c r="AM32" i="10"/>
  <c r="AK32" i="10"/>
  <c r="AI32" i="10"/>
  <c r="AG32" i="10"/>
  <c r="AE32" i="10"/>
  <c r="AC32" i="10"/>
  <c r="AA32" i="10"/>
  <c r="Y32" i="10"/>
  <c r="W32" i="10"/>
  <c r="U32" i="10"/>
  <c r="S32" i="10"/>
  <c r="Q32" i="10"/>
  <c r="O32" i="10"/>
  <c r="M32" i="10"/>
  <c r="K32" i="10"/>
  <c r="I32" i="10"/>
  <c r="G32" i="10"/>
  <c r="E32" i="10"/>
  <c r="C32" i="10"/>
  <c r="BQ31" i="10"/>
  <c r="BO31" i="10"/>
  <c r="BM31" i="10"/>
  <c r="BK31" i="10"/>
  <c r="BI31" i="10"/>
  <c r="BG31" i="10"/>
  <c r="BE31" i="10"/>
  <c r="BC31" i="10"/>
  <c r="BA31" i="10"/>
  <c r="AY31" i="10"/>
  <c r="AW31" i="10"/>
  <c r="AU31" i="10"/>
  <c r="AS31" i="10"/>
  <c r="AQ31" i="10"/>
  <c r="AO31" i="10"/>
  <c r="AM31" i="10"/>
  <c r="AK31" i="10"/>
  <c r="AI31" i="10"/>
  <c r="AG31" i="10"/>
  <c r="AE31" i="10"/>
  <c r="AC31" i="10"/>
  <c r="AA31" i="10"/>
  <c r="Y31" i="10"/>
  <c r="W31" i="10"/>
  <c r="U31" i="10"/>
  <c r="S31" i="10"/>
  <c r="Q31" i="10"/>
  <c r="O31" i="10"/>
  <c r="M31" i="10"/>
  <c r="K31" i="10"/>
  <c r="I31" i="10"/>
  <c r="G31" i="10"/>
  <c r="E31" i="10"/>
  <c r="C31" i="10"/>
  <c r="BQ30" i="10"/>
  <c r="BO30" i="10"/>
  <c r="BM30" i="10"/>
  <c r="BK30" i="10"/>
  <c r="BI30" i="10"/>
  <c r="BG30" i="10"/>
  <c r="BE30" i="10"/>
  <c r="BC30" i="10"/>
  <c r="BA30" i="10"/>
  <c r="AY30" i="10"/>
  <c r="AW30" i="10"/>
  <c r="AU30" i="10"/>
  <c r="AS30" i="10"/>
  <c r="AQ30" i="10"/>
  <c r="AO30" i="10"/>
  <c r="AM30" i="10"/>
  <c r="AK30" i="10"/>
  <c r="AI30" i="10"/>
  <c r="AG30" i="10"/>
  <c r="AE30" i="10"/>
  <c r="AC30" i="10"/>
  <c r="AA30" i="10"/>
  <c r="Y30" i="10"/>
  <c r="W30" i="10"/>
  <c r="U30" i="10"/>
  <c r="S30" i="10"/>
  <c r="Q30" i="10"/>
  <c r="O30" i="10"/>
  <c r="M30" i="10"/>
  <c r="K30" i="10"/>
  <c r="I30" i="10"/>
  <c r="G30" i="10"/>
  <c r="E30" i="10"/>
  <c r="C30" i="10"/>
  <c r="BQ29" i="10"/>
  <c r="BO29" i="10"/>
  <c r="BM29" i="10"/>
  <c r="BK29" i="10"/>
  <c r="BI29" i="10"/>
  <c r="BG29" i="10"/>
  <c r="BE29" i="10"/>
  <c r="BC29" i="10"/>
  <c r="BA29" i="10"/>
  <c r="AY29" i="10"/>
  <c r="AW29" i="10"/>
  <c r="AU29" i="10"/>
  <c r="AS29" i="10"/>
  <c r="AQ29" i="10"/>
  <c r="AO29" i="10"/>
  <c r="AM29" i="10"/>
  <c r="AK29" i="10"/>
  <c r="AI29" i="10"/>
  <c r="AG29" i="10"/>
  <c r="AE29" i="10"/>
  <c r="AC29" i="10"/>
  <c r="AA29" i="10"/>
  <c r="Y29" i="10"/>
  <c r="W29" i="10"/>
  <c r="U29" i="10"/>
  <c r="S29" i="10"/>
  <c r="Q29" i="10"/>
  <c r="O29" i="10"/>
  <c r="M29" i="10"/>
  <c r="K29" i="10"/>
  <c r="I29" i="10"/>
  <c r="G29" i="10"/>
  <c r="E29" i="10"/>
  <c r="C29" i="10"/>
  <c r="BQ28" i="10"/>
  <c r="BO28" i="10"/>
  <c r="BM28" i="10"/>
  <c r="BK28" i="10"/>
  <c r="BI28" i="10"/>
  <c r="BG28" i="10"/>
  <c r="BE28" i="10"/>
  <c r="BC28" i="10"/>
  <c r="BA28" i="10"/>
  <c r="AY28" i="10"/>
  <c r="AW28" i="10"/>
  <c r="AU28" i="10"/>
  <c r="AS28" i="10"/>
  <c r="AQ28" i="10"/>
  <c r="AO28" i="10"/>
  <c r="AM28" i="10"/>
  <c r="AK28" i="10"/>
  <c r="AI28" i="10"/>
  <c r="AG28" i="10"/>
  <c r="AE28" i="10"/>
  <c r="AC28" i="10"/>
  <c r="AA28" i="10"/>
  <c r="Y28" i="10"/>
  <c r="W28" i="10"/>
  <c r="U28" i="10"/>
  <c r="S28" i="10"/>
  <c r="Q28" i="10"/>
  <c r="O28" i="10"/>
  <c r="M28" i="10"/>
  <c r="K28" i="10"/>
  <c r="I28" i="10"/>
  <c r="G28" i="10"/>
  <c r="E28" i="10"/>
  <c r="C28" i="10"/>
  <c r="BQ27" i="10"/>
  <c r="BO27" i="10"/>
  <c r="BM27" i="10"/>
  <c r="BK27" i="10"/>
  <c r="BI27" i="10"/>
  <c r="BG27" i="10"/>
  <c r="BE27" i="10"/>
  <c r="BC27" i="10"/>
  <c r="BA27" i="10"/>
  <c r="AY27" i="10"/>
  <c r="AW27" i="10"/>
  <c r="AU27" i="10"/>
  <c r="AS27" i="10"/>
  <c r="AQ27" i="10"/>
  <c r="AO27" i="10"/>
  <c r="AM27" i="10"/>
  <c r="AK27" i="10"/>
  <c r="AI27" i="10"/>
  <c r="AG27" i="10"/>
  <c r="AE27" i="10"/>
  <c r="AC27" i="10"/>
  <c r="AA27" i="10"/>
  <c r="Y27" i="10"/>
  <c r="W27" i="10"/>
  <c r="U27" i="10"/>
  <c r="S27" i="10"/>
  <c r="Q27" i="10"/>
  <c r="O27" i="10"/>
  <c r="M27" i="10"/>
  <c r="K27" i="10"/>
  <c r="I27" i="10"/>
  <c r="G27" i="10"/>
  <c r="E27" i="10"/>
  <c r="C27" i="10"/>
  <c r="BQ26" i="10"/>
  <c r="BO26" i="10"/>
  <c r="BM26" i="10"/>
  <c r="BK26" i="10"/>
  <c r="BI26" i="10"/>
  <c r="BG26" i="10"/>
  <c r="BE26" i="10"/>
  <c r="BC26" i="10"/>
  <c r="BA26" i="10"/>
  <c r="AY26" i="10"/>
  <c r="AW26" i="10"/>
  <c r="AU26" i="10"/>
  <c r="AS26" i="10"/>
  <c r="AQ26" i="10"/>
  <c r="AO26" i="10"/>
  <c r="AM26" i="10"/>
  <c r="AK26" i="10"/>
  <c r="AI26" i="10"/>
  <c r="AG26" i="10"/>
  <c r="AE26" i="10"/>
  <c r="AC26" i="10"/>
  <c r="AA26" i="10"/>
  <c r="Y26" i="10"/>
  <c r="W26" i="10"/>
  <c r="U26" i="10"/>
  <c r="S26" i="10"/>
  <c r="Q26" i="10"/>
  <c r="O26" i="10"/>
  <c r="M26" i="10"/>
  <c r="K26" i="10"/>
  <c r="I26" i="10"/>
  <c r="G26" i="10"/>
  <c r="E26" i="10"/>
  <c r="C26" i="10"/>
  <c r="BQ25" i="10"/>
  <c r="BO25" i="10"/>
  <c r="BM25" i="10"/>
  <c r="BK25" i="10"/>
  <c r="BI25" i="10"/>
  <c r="BG25" i="10"/>
  <c r="BE25" i="10"/>
  <c r="BC25" i="10"/>
  <c r="BA25" i="10"/>
  <c r="AY25" i="10"/>
  <c r="AW25" i="10"/>
  <c r="AU25" i="10"/>
  <c r="AS25" i="10"/>
  <c r="AQ25" i="10"/>
  <c r="AO25" i="10"/>
  <c r="AM25" i="10"/>
  <c r="AK25" i="10"/>
  <c r="AI25" i="10"/>
  <c r="AG25" i="10"/>
  <c r="AE25" i="10"/>
  <c r="AC25" i="10"/>
  <c r="AA25" i="10"/>
  <c r="Y25" i="10"/>
  <c r="W25" i="10"/>
  <c r="U25" i="10"/>
  <c r="S25" i="10"/>
  <c r="Q25" i="10"/>
  <c r="O25" i="10"/>
  <c r="M25" i="10"/>
  <c r="K25" i="10"/>
  <c r="I25" i="10"/>
  <c r="G25" i="10"/>
  <c r="E25" i="10"/>
  <c r="C25" i="10"/>
  <c r="BQ24" i="10"/>
  <c r="BO24" i="10"/>
  <c r="BM24" i="10"/>
  <c r="BK24" i="10"/>
  <c r="BI24" i="10"/>
  <c r="BG24" i="10"/>
  <c r="BE24" i="10"/>
  <c r="BC24" i="10"/>
  <c r="BA24" i="10"/>
  <c r="AY24" i="10"/>
  <c r="AW24" i="10"/>
  <c r="AU24" i="10"/>
  <c r="AS24" i="10"/>
  <c r="AQ24" i="10"/>
  <c r="AO24" i="10"/>
  <c r="AM24" i="10"/>
  <c r="AK24" i="10"/>
  <c r="AI24" i="10"/>
  <c r="AG24" i="10"/>
  <c r="AE24" i="10"/>
  <c r="AC24" i="10"/>
  <c r="AA24" i="10"/>
  <c r="Y24" i="10"/>
  <c r="W24" i="10"/>
  <c r="U24" i="10"/>
  <c r="S24" i="10"/>
  <c r="Q24" i="10"/>
  <c r="O24" i="10"/>
  <c r="M24" i="10"/>
  <c r="K24" i="10"/>
  <c r="I24" i="10"/>
  <c r="G24" i="10"/>
  <c r="E24" i="10"/>
  <c r="C24" i="10"/>
  <c r="BQ23" i="10"/>
  <c r="BO23" i="10"/>
  <c r="BM23" i="10"/>
  <c r="BK23" i="10"/>
  <c r="BI23" i="10"/>
  <c r="BG23" i="10"/>
  <c r="BE23" i="10"/>
  <c r="BC23" i="10"/>
  <c r="BA23" i="10"/>
  <c r="AY23" i="10"/>
  <c r="AW23" i="10"/>
  <c r="AU23" i="10"/>
  <c r="AS23" i="10"/>
  <c r="AQ23" i="10"/>
  <c r="AO23" i="10"/>
  <c r="AM23" i="10"/>
  <c r="AK23" i="10"/>
  <c r="AI23" i="10"/>
  <c r="AG23" i="10"/>
  <c r="AE23" i="10"/>
  <c r="AC23" i="10"/>
  <c r="AA23" i="10"/>
  <c r="Y23" i="10"/>
  <c r="W23" i="10"/>
  <c r="U23" i="10"/>
  <c r="S23" i="10"/>
  <c r="Q23" i="10"/>
  <c r="O23" i="10"/>
  <c r="M23" i="10"/>
  <c r="K23" i="10"/>
  <c r="I23" i="10"/>
  <c r="G23" i="10"/>
  <c r="E23" i="10"/>
  <c r="C23" i="10"/>
  <c r="BQ22" i="10"/>
  <c r="BO22" i="10"/>
  <c r="BM22" i="10"/>
  <c r="BK22" i="10"/>
  <c r="BI22" i="10"/>
  <c r="BG22" i="10"/>
  <c r="BE22" i="10"/>
  <c r="BC22" i="10"/>
  <c r="BA22" i="10"/>
  <c r="AY22" i="10"/>
  <c r="AW22" i="10"/>
  <c r="AU22" i="10"/>
  <c r="AS22" i="10"/>
  <c r="AQ22" i="10"/>
  <c r="AO22" i="10"/>
  <c r="AM22" i="10"/>
  <c r="AK22" i="10"/>
  <c r="AI22" i="10"/>
  <c r="AG22" i="10"/>
  <c r="AE22" i="10"/>
  <c r="AC22" i="10"/>
  <c r="AA22" i="10"/>
  <c r="Y22" i="10"/>
  <c r="W22" i="10"/>
  <c r="U22" i="10"/>
  <c r="S22" i="10"/>
  <c r="Q22" i="10"/>
  <c r="O22" i="10"/>
  <c r="M22" i="10"/>
  <c r="K22" i="10"/>
  <c r="I22" i="10"/>
  <c r="G22" i="10"/>
  <c r="E22" i="10"/>
  <c r="C22" i="10"/>
  <c r="BQ21" i="10"/>
  <c r="BO21" i="10"/>
  <c r="BM21" i="10"/>
  <c r="BK21" i="10"/>
  <c r="BI21" i="10"/>
  <c r="BG21" i="10"/>
  <c r="BE21" i="10"/>
  <c r="BC21" i="10"/>
  <c r="BA21" i="10"/>
  <c r="AY21" i="10"/>
  <c r="AW21" i="10"/>
  <c r="AU21" i="10"/>
  <c r="AS21" i="10"/>
  <c r="AQ21" i="10"/>
  <c r="AO21" i="10"/>
  <c r="AM21" i="10"/>
  <c r="AK21" i="10"/>
  <c r="AI21" i="10"/>
  <c r="AG21" i="10"/>
  <c r="AE21" i="10"/>
  <c r="AC21" i="10"/>
  <c r="AA21" i="10"/>
  <c r="Y21" i="10"/>
  <c r="W21" i="10"/>
  <c r="U21" i="10"/>
  <c r="S21" i="10"/>
  <c r="Q21" i="10"/>
  <c r="O21" i="10"/>
  <c r="M21" i="10"/>
  <c r="K21" i="10"/>
  <c r="I21" i="10"/>
  <c r="G21" i="10"/>
  <c r="E21" i="10"/>
  <c r="C21" i="10"/>
  <c r="BQ20" i="10"/>
  <c r="BO20" i="10"/>
  <c r="BM20" i="10"/>
  <c r="BK20" i="10"/>
  <c r="BI20" i="10"/>
  <c r="BG20" i="10"/>
  <c r="BE20" i="10"/>
  <c r="BC20" i="10"/>
  <c r="BA20" i="10"/>
  <c r="AY20" i="10"/>
  <c r="AW20" i="10"/>
  <c r="AU20" i="10"/>
  <c r="AS20" i="10"/>
  <c r="AQ20" i="10"/>
  <c r="AO20" i="10"/>
  <c r="AM20" i="10"/>
  <c r="AK20" i="10"/>
  <c r="AI20" i="10"/>
  <c r="AG20" i="10"/>
  <c r="AE20" i="10"/>
  <c r="AC20" i="10"/>
  <c r="AA20" i="10"/>
  <c r="Y20" i="10"/>
  <c r="W20" i="10"/>
  <c r="U20" i="10"/>
  <c r="S20" i="10"/>
  <c r="Q20" i="10"/>
  <c r="O20" i="10"/>
  <c r="M20" i="10"/>
  <c r="K20" i="10"/>
  <c r="I20" i="10"/>
  <c r="G20" i="10"/>
  <c r="E20" i="10"/>
  <c r="C20" i="10"/>
  <c r="BQ19" i="10"/>
  <c r="BO19" i="10"/>
  <c r="BM19" i="10"/>
  <c r="BK19" i="10"/>
  <c r="BI19" i="10"/>
  <c r="BG19" i="10"/>
  <c r="BE19" i="10"/>
  <c r="BC19" i="10"/>
  <c r="BA19" i="10"/>
  <c r="AY19" i="10"/>
  <c r="AW19" i="10"/>
  <c r="AU19" i="10"/>
  <c r="AS19" i="10"/>
  <c r="AQ19" i="10"/>
  <c r="AO19" i="10"/>
  <c r="AM19" i="10"/>
  <c r="AK19" i="10"/>
  <c r="AI19" i="10"/>
  <c r="AG19" i="10"/>
  <c r="AE19" i="10"/>
  <c r="AC19" i="10"/>
  <c r="AA19" i="10"/>
  <c r="Y19" i="10"/>
  <c r="W19" i="10"/>
  <c r="U19" i="10"/>
  <c r="S19" i="10"/>
  <c r="Q19" i="10"/>
  <c r="O19" i="10"/>
  <c r="M19" i="10"/>
  <c r="K19" i="10"/>
  <c r="I19" i="10"/>
  <c r="G19" i="10"/>
  <c r="E19" i="10"/>
  <c r="C19" i="10"/>
  <c r="BQ18" i="10"/>
  <c r="BO18" i="10"/>
  <c r="BM18" i="10"/>
  <c r="BK18" i="10"/>
  <c r="BI18" i="10"/>
  <c r="BG18" i="10"/>
  <c r="BE18" i="10"/>
  <c r="BC18" i="10"/>
  <c r="BA18" i="10"/>
  <c r="AY18" i="10"/>
  <c r="AW18" i="10"/>
  <c r="AU18" i="10"/>
  <c r="AS18" i="10"/>
  <c r="AQ18" i="10"/>
  <c r="AO18" i="10"/>
  <c r="AM18" i="10"/>
  <c r="AK18" i="10"/>
  <c r="AI18" i="10"/>
  <c r="AG18" i="10"/>
  <c r="AE18" i="10"/>
  <c r="AC18" i="10"/>
  <c r="AA18" i="10"/>
  <c r="Y18" i="10"/>
  <c r="W18" i="10"/>
  <c r="U18" i="10"/>
  <c r="S18" i="10"/>
  <c r="Q18" i="10"/>
  <c r="O18" i="10"/>
  <c r="M18" i="10"/>
  <c r="K18" i="10"/>
  <c r="I18" i="10"/>
  <c r="G18" i="10"/>
  <c r="E18" i="10"/>
  <c r="C18" i="10"/>
  <c r="BQ17" i="10"/>
  <c r="BO17" i="10"/>
  <c r="BM17" i="10"/>
  <c r="BK17" i="10"/>
  <c r="BI17" i="10"/>
  <c r="BG17" i="10"/>
  <c r="BE17" i="10"/>
  <c r="BC17" i="10"/>
  <c r="BA17" i="10"/>
  <c r="AY17" i="10"/>
  <c r="AW17" i="10"/>
  <c r="AU17" i="10"/>
  <c r="AS17" i="10"/>
  <c r="AQ17" i="10"/>
  <c r="AO17" i="10"/>
  <c r="AM17" i="10"/>
  <c r="AK17" i="10"/>
  <c r="AI17" i="10"/>
  <c r="AG17" i="10"/>
  <c r="AE17" i="10"/>
  <c r="AC17" i="10"/>
  <c r="AA17" i="10"/>
  <c r="Y17" i="10"/>
  <c r="W17" i="10"/>
  <c r="U17" i="10"/>
  <c r="S17" i="10"/>
  <c r="Q17" i="10"/>
  <c r="O17" i="10"/>
  <c r="M17" i="10"/>
  <c r="K17" i="10"/>
  <c r="I17" i="10"/>
  <c r="G17" i="10"/>
  <c r="E17" i="10"/>
  <c r="C17" i="10"/>
  <c r="BQ16" i="10"/>
  <c r="BO16" i="10"/>
  <c r="BM16" i="10"/>
  <c r="BK16" i="10"/>
  <c r="BI16" i="10"/>
  <c r="BG16" i="10"/>
  <c r="BE16" i="10"/>
  <c r="BC16" i="10"/>
  <c r="BA16" i="10"/>
  <c r="AY16" i="10"/>
  <c r="AW16" i="10"/>
  <c r="AU16" i="10"/>
  <c r="AS16" i="10"/>
  <c r="AQ16" i="10"/>
  <c r="AO16" i="10"/>
  <c r="AM16" i="10"/>
  <c r="AK16" i="10"/>
  <c r="AI16" i="10"/>
  <c r="AG16" i="10"/>
  <c r="AE16" i="10"/>
  <c r="AC16" i="10"/>
  <c r="AA16" i="10"/>
  <c r="Y16" i="10"/>
  <c r="W16" i="10"/>
  <c r="U16" i="10"/>
  <c r="S16" i="10"/>
  <c r="Q16" i="10"/>
  <c r="O16" i="10"/>
  <c r="M16" i="10"/>
  <c r="K16" i="10"/>
  <c r="I16" i="10"/>
  <c r="G16" i="10"/>
  <c r="E16" i="10"/>
  <c r="C16" i="10"/>
  <c r="BQ15" i="10"/>
  <c r="BO15" i="10"/>
  <c r="BM15" i="10"/>
  <c r="BK15" i="10"/>
  <c r="BI15" i="10"/>
  <c r="BG15" i="10"/>
  <c r="BE15" i="10"/>
  <c r="BC15" i="10"/>
  <c r="BA15" i="10"/>
  <c r="AY15" i="10"/>
  <c r="AW15" i="10"/>
  <c r="AU15" i="10"/>
  <c r="AS15" i="10"/>
  <c r="AQ15" i="10"/>
  <c r="AO15" i="10"/>
  <c r="AM15" i="10"/>
  <c r="AK15" i="10"/>
  <c r="AI15" i="10"/>
  <c r="AG15" i="10"/>
  <c r="AE15" i="10"/>
  <c r="AC15" i="10"/>
  <c r="AA15" i="10"/>
  <c r="Y15" i="10"/>
  <c r="W15" i="10"/>
  <c r="U15" i="10"/>
  <c r="S15" i="10"/>
  <c r="Q15" i="10"/>
  <c r="O15" i="10"/>
  <c r="M15" i="10"/>
  <c r="K15" i="10"/>
  <c r="I15" i="10"/>
  <c r="G15" i="10"/>
  <c r="E15" i="10"/>
  <c r="C15" i="10"/>
  <c r="BQ14" i="10"/>
  <c r="BO14" i="10"/>
  <c r="BM14" i="10"/>
  <c r="BK14" i="10"/>
  <c r="BI14" i="10"/>
  <c r="BG14" i="10"/>
  <c r="BE14" i="10"/>
  <c r="BC14" i="10"/>
  <c r="BA14" i="10"/>
  <c r="AY14" i="10"/>
  <c r="AW14" i="10"/>
  <c r="AU14" i="10"/>
  <c r="AS14" i="10"/>
  <c r="AQ14" i="10"/>
  <c r="AO14" i="10"/>
  <c r="AM14" i="10"/>
  <c r="AK14" i="10"/>
  <c r="AI14" i="10"/>
  <c r="AG14" i="10"/>
  <c r="AE14" i="10"/>
  <c r="AC14" i="10"/>
  <c r="AA14" i="10"/>
  <c r="Y14" i="10"/>
  <c r="W14" i="10"/>
  <c r="U14" i="10"/>
  <c r="S14" i="10"/>
  <c r="Q14" i="10"/>
  <c r="O14" i="10"/>
  <c r="M14" i="10"/>
  <c r="K14" i="10"/>
  <c r="I14" i="10"/>
  <c r="G14" i="10"/>
  <c r="E14" i="10"/>
  <c r="C14" i="10"/>
  <c r="BQ13" i="10"/>
  <c r="BO13" i="10"/>
  <c r="BM13" i="10"/>
  <c r="BK13" i="10"/>
  <c r="BI13" i="10"/>
  <c r="BG13" i="10"/>
  <c r="BE13" i="10"/>
  <c r="BC13" i="10"/>
  <c r="BA13" i="10"/>
  <c r="AY13" i="10"/>
  <c r="AW13" i="10"/>
  <c r="AU13" i="10"/>
  <c r="AS13" i="10"/>
  <c r="AQ13" i="10"/>
  <c r="AO13" i="10"/>
  <c r="AM13" i="10"/>
  <c r="AK13" i="10"/>
  <c r="AI13" i="10"/>
  <c r="AG13" i="10"/>
  <c r="AE13" i="10"/>
  <c r="AC13" i="10"/>
  <c r="AA13" i="10"/>
  <c r="Y13" i="10"/>
  <c r="W13" i="10"/>
  <c r="U13" i="10"/>
  <c r="S13" i="10"/>
  <c r="Q13" i="10"/>
  <c r="O13" i="10"/>
  <c r="M13" i="10"/>
  <c r="K13" i="10"/>
  <c r="I13" i="10"/>
  <c r="G13" i="10"/>
  <c r="E13" i="10"/>
  <c r="C13" i="10"/>
  <c r="BQ12" i="10"/>
  <c r="BO12" i="10"/>
  <c r="BM12" i="10"/>
  <c r="BK12" i="10"/>
  <c r="BI12" i="10"/>
  <c r="BG12" i="10"/>
  <c r="BE12" i="10"/>
  <c r="BC12" i="10"/>
  <c r="BA12" i="10"/>
  <c r="AY12" i="10"/>
  <c r="AW12" i="10"/>
  <c r="AU12" i="10"/>
  <c r="AS12" i="10"/>
  <c r="AQ12" i="10"/>
  <c r="AO12" i="10"/>
  <c r="AM12" i="10"/>
  <c r="AK12" i="10"/>
  <c r="AI12" i="10"/>
  <c r="AG12" i="10"/>
  <c r="AE12" i="10"/>
  <c r="AC12" i="10"/>
  <c r="AA12" i="10"/>
  <c r="Y12" i="10"/>
  <c r="W12" i="10"/>
  <c r="U12" i="10"/>
  <c r="S12" i="10"/>
  <c r="Q12" i="10"/>
  <c r="O12" i="10"/>
  <c r="M12" i="10"/>
  <c r="K12" i="10"/>
  <c r="I12" i="10"/>
  <c r="G12" i="10"/>
  <c r="E12" i="10"/>
  <c r="C12" i="10"/>
  <c r="BQ11" i="10"/>
  <c r="BO11" i="10"/>
  <c r="BM11" i="10"/>
  <c r="BK11" i="10"/>
  <c r="BI11" i="10"/>
  <c r="BG11" i="10"/>
  <c r="BE11" i="10"/>
  <c r="BC11" i="10"/>
  <c r="BA11" i="10"/>
  <c r="AY11" i="10"/>
  <c r="AW11" i="10"/>
  <c r="AU11" i="10"/>
  <c r="AS11" i="10"/>
  <c r="AQ11" i="10"/>
  <c r="AO11" i="10"/>
  <c r="AM11" i="10"/>
  <c r="AK11" i="10"/>
  <c r="AI11" i="10"/>
  <c r="AG11" i="10"/>
  <c r="AE11" i="10"/>
  <c r="AC11" i="10"/>
  <c r="AA11" i="10"/>
  <c r="Y11" i="10"/>
  <c r="W11" i="10"/>
  <c r="U11" i="10"/>
  <c r="S11" i="10"/>
  <c r="Q11" i="10"/>
  <c r="O11" i="10"/>
  <c r="M11" i="10"/>
  <c r="K11" i="10"/>
  <c r="I11" i="10"/>
  <c r="G11" i="10"/>
  <c r="E11" i="10"/>
  <c r="C11" i="10"/>
  <c r="BQ10" i="10"/>
  <c r="BO10" i="10"/>
  <c r="BM10" i="10"/>
  <c r="BK10" i="10"/>
  <c r="BI10" i="10"/>
  <c r="BG10" i="10"/>
  <c r="BE10" i="10"/>
  <c r="BC10" i="10"/>
  <c r="BA10" i="10"/>
  <c r="AY10" i="10"/>
  <c r="AW10" i="10"/>
  <c r="AU10" i="10"/>
  <c r="AS10" i="10"/>
  <c r="AQ10" i="10"/>
  <c r="AO10" i="10"/>
  <c r="AM10" i="10"/>
  <c r="AK10" i="10"/>
  <c r="AI10" i="10"/>
  <c r="AG10" i="10"/>
  <c r="AE10" i="10"/>
  <c r="AC10" i="10"/>
  <c r="AA10" i="10"/>
  <c r="Y10" i="10"/>
  <c r="W10" i="10"/>
  <c r="U10" i="10"/>
  <c r="S10" i="10"/>
  <c r="Q10" i="10"/>
  <c r="O10" i="10"/>
  <c r="M10" i="10"/>
  <c r="K10" i="10"/>
  <c r="I10" i="10"/>
  <c r="G10" i="10"/>
  <c r="E10" i="10"/>
  <c r="C10" i="10"/>
  <c r="BQ9" i="10"/>
  <c r="BO9" i="10"/>
  <c r="BM9" i="10"/>
  <c r="BK9" i="10"/>
  <c r="BI9" i="10"/>
  <c r="BG9" i="10"/>
  <c r="BE9" i="10"/>
  <c r="BC9" i="10"/>
  <c r="BA9" i="10"/>
  <c r="AY9" i="10"/>
  <c r="AW9" i="10"/>
  <c r="AU9" i="10"/>
  <c r="AS9" i="10"/>
  <c r="AQ9" i="10"/>
  <c r="AO9" i="10"/>
  <c r="AM9" i="10"/>
  <c r="AK9" i="10"/>
  <c r="AI9" i="10"/>
  <c r="AG9" i="10"/>
  <c r="AE9" i="10"/>
  <c r="AC9" i="10"/>
  <c r="AA9" i="10"/>
  <c r="Y9" i="10"/>
  <c r="W9" i="10"/>
  <c r="U9" i="10"/>
  <c r="S9" i="10"/>
  <c r="Q9" i="10"/>
  <c r="O9" i="10"/>
  <c r="M9" i="10"/>
  <c r="K9" i="10"/>
  <c r="I9" i="10"/>
  <c r="G9" i="10"/>
  <c r="E9" i="10"/>
  <c r="C9" i="10"/>
  <c r="BQ8" i="10"/>
  <c r="BO8" i="10"/>
  <c r="BM8" i="10"/>
  <c r="BK8" i="10"/>
  <c r="BI8" i="10"/>
  <c r="BG8" i="10"/>
  <c r="BE8" i="10"/>
  <c r="BC8" i="10"/>
  <c r="BA8" i="10"/>
  <c r="AY8" i="10"/>
  <c r="AW8" i="10"/>
  <c r="AU8" i="10"/>
  <c r="AS8" i="10"/>
  <c r="AQ8" i="10"/>
  <c r="AO8" i="10"/>
  <c r="AM8" i="10"/>
  <c r="AK8" i="10"/>
  <c r="AI8" i="10"/>
  <c r="AG8" i="10"/>
  <c r="AE8" i="10"/>
  <c r="AC8" i="10"/>
  <c r="AA8" i="10"/>
  <c r="Y8" i="10"/>
  <c r="W8" i="10"/>
  <c r="U8" i="10"/>
  <c r="S8" i="10"/>
  <c r="Q8" i="10"/>
  <c r="O8" i="10"/>
  <c r="M8" i="10"/>
  <c r="K8" i="10"/>
  <c r="I8" i="10"/>
  <c r="G8" i="10"/>
  <c r="E8" i="10"/>
  <c r="C8" i="10"/>
  <c r="BQ7" i="10"/>
  <c r="BO7" i="10"/>
  <c r="BM7" i="10"/>
  <c r="BK7" i="10"/>
  <c r="BI7" i="10"/>
  <c r="BG7" i="10"/>
  <c r="BE7" i="10"/>
  <c r="BC7" i="10"/>
  <c r="BA7" i="10"/>
  <c r="AY7" i="10"/>
  <c r="AW7" i="10"/>
  <c r="AU7" i="10"/>
  <c r="AS7" i="10"/>
  <c r="AQ7" i="10"/>
  <c r="AO7" i="10"/>
  <c r="AM7" i="10"/>
  <c r="AK7" i="10"/>
  <c r="AI7" i="10"/>
  <c r="AG7" i="10"/>
  <c r="AE7" i="10"/>
  <c r="AC7" i="10"/>
  <c r="AA7" i="10"/>
  <c r="Y7" i="10"/>
  <c r="W7" i="10"/>
  <c r="U7" i="10"/>
  <c r="S7" i="10"/>
  <c r="Q7" i="10"/>
  <c r="O7" i="10"/>
  <c r="M7" i="10"/>
  <c r="K7" i="10"/>
  <c r="I7" i="10"/>
  <c r="G7" i="10"/>
  <c r="E7" i="10"/>
  <c r="C7" i="10"/>
  <c r="BQ6" i="10"/>
  <c r="BO6" i="10"/>
  <c r="BM6" i="10"/>
  <c r="BK6" i="10"/>
  <c r="BI6" i="10"/>
  <c r="BG6" i="10"/>
  <c r="BE6" i="10"/>
  <c r="BC6" i="10"/>
  <c r="BA6" i="10"/>
  <c r="AY6" i="10"/>
  <c r="AW6" i="10"/>
  <c r="AU6" i="10"/>
  <c r="AS6" i="10"/>
  <c r="AQ6" i="10"/>
  <c r="AO6" i="10"/>
  <c r="AM6" i="10"/>
  <c r="AK6" i="10"/>
  <c r="AI6" i="10"/>
  <c r="AG6" i="10"/>
  <c r="AE6" i="10"/>
  <c r="AC6" i="10"/>
  <c r="AA6" i="10"/>
  <c r="Y6" i="10"/>
  <c r="W6" i="10"/>
  <c r="U6" i="10"/>
  <c r="S6" i="10"/>
  <c r="Q6" i="10"/>
  <c r="O6" i="10"/>
  <c r="M6" i="10"/>
  <c r="K6" i="10"/>
  <c r="I6" i="10"/>
  <c r="G6" i="10"/>
  <c r="E6" i="10"/>
  <c r="C6" i="10"/>
  <c r="BQ5" i="10"/>
  <c r="BO5" i="10"/>
  <c r="BM5" i="10"/>
  <c r="BK5" i="10"/>
  <c r="BI5" i="10"/>
  <c r="BG5" i="10"/>
  <c r="BE5" i="10"/>
  <c r="BC5" i="10"/>
  <c r="BA5" i="10"/>
  <c r="AY5" i="10"/>
  <c r="AW5" i="10"/>
  <c r="AU5" i="10"/>
  <c r="AS5" i="10"/>
  <c r="AQ5" i="10"/>
  <c r="AO5" i="10"/>
  <c r="AM5" i="10"/>
  <c r="AK5" i="10"/>
  <c r="AI5" i="10"/>
  <c r="AG5" i="10"/>
  <c r="AE5" i="10"/>
  <c r="AC5" i="10"/>
  <c r="AA5" i="10"/>
  <c r="Y5" i="10"/>
  <c r="W5" i="10"/>
  <c r="U5" i="10"/>
  <c r="S5" i="10"/>
  <c r="Q5" i="10"/>
  <c r="O5" i="10"/>
  <c r="M5" i="10"/>
  <c r="K5" i="10"/>
  <c r="I5" i="10"/>
  <c r="G5" i="10"/>
  <c r="E5" i="10"/>
  <c r="C5" i="10"/>
  <c r="BQ4" i="10"/>
  <c r="BO4" i="10"/>
  <c r="BM4" i="10"/>
  <c r="BK4" i="10"/>
  <c r="BI4" i="10"/>
  <c r="BG4" i="10"/>
  <c r="BE4" i="10"/>
  <c r="BC4" i="10"/>
  <c r="BA4" i="10"/>
  <c r="AY4" i="10"/>
  <c r="AW4" i="10"/>
  <c r="AU4" i="10"/>
  <c r="AS4" i="10"/>
  <c r="AQ4" i="10"/>
  <c r="AO4" i="10"/>
  <c r="AM4" i="10"/>
  <c r="AK4" i="10"/>
  <c r="AI4" i="10"/>
  <c r="AG4" i="10"/>
  <c r="AE4" i="10"/>
  <c r="AC4" i="10"/>
  <c r="AA4" i="10"/>
  <c r="Y4" i="10"/>
  <c r="W4" i="10"/>
  <c r="U4" i="10"/>
  <c r="S4" i="10"/>
  <c r="Q4" i="10"/>
  <c r="O4" i="10"/>
  <c r="M4" i="10"/>
  <c r="K4" i="10"/>
  <c r="I4" i="10"/>
  <c r="G4" i="10"/>
  <c r="E4" i="10"/>
  <c r="C4" i="10"/>
  <c r="BQ3" i="10"/>
  <c r="BO3" i="10"/>
  <c r="BM3" i="10"/>
  <c r="BK3" i="10"/>
  <c r="BI3" i="10"/>
  <c r="BG3" i="10"/>
  <c r="BE3" i="10"/>
  <c r="BC3" i="10"/>
  <c r="BA3" i="10"/>
  <c r="AY3" i="10"/>
  <c r="AW3" i="10"/>
  <c r="AU3" i="10"/>
  <c r="AS3" i="10"/>
  <c r="AQ3" i="10"/>
  <c r="AO3" i="10"/>
  <c r="AM3" i="10"/>
  <c r="AK3" i="10"/>
  <c r="AI3" i="10"/>
  <c r="AG3" i="10"/>
  <c r="AE3" i="10"/>
  <c r="AC3" i="10"/>
  <c r="AA3" i="10"/>
  <c r="Y3" i="10"/>
  <c r="W3" i="10"/>
  <c r="U3" i="10"/>
  <c r="S3" i="10"/>
  <c r="Q3" i="10"/>
  <c r="O3" i="10"/>
  <c r="M3" i="10"/>
  <c r="K3" i="10"/>
  <c r="I3" i="10"/>
  <c r="G3" i="10"/>
  <c r="E3" i="10"/>
  <c r="C3" i="10"/>
  <c r="BS34" i="9"/>
  <c r="BP34" i="9"/>
  <c r="BN34" i="9"/>
  <c r="BL34" i="9"/>
  <c r="BJ34" i="9"/>
  <c r="BH34" i="9"/>
  <c r="BF34" i="9"/>
  <c r="BD34" i="9"/>
  <c r="BB34" i="9"/>
  <c r="AZ34" i="9"/>
  <c r="AX34" i="9"/>
  <c r="AV34" i="9"/>
  <c r="AT34" i="9"/>
  <c r="AR34" i="9"/>
  <c r="AP34" i="9"/>
  <c r="AN34" i="9"/>
  <c r="AL34" i="9"/>
  <c r="AJ34" i="9"/>
  <c r="AH34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D34" i="9"/>
  <c r="B34" i="9"/>
  <c r="BQ33" i="9"/>
  <c r="BO33" i="9"/>
  <c r="BM33" i="9"/>
  <c r="BK33" i="9"/>
  <c r="BI33" i="9"/>
  <c r="BG33" i="9"/>
  <c r="BE33" i="9"/>
  <c r="BC33" i="9"/>
  <c r="BA33" i="9"/>
  <c r="AY33" i="9"/>
  <c r="AW33" i="9"/>
  <c r="AU33" i="9"/>
  <c r="AS33" i="9"/>
  <c r="AQ33" i="9"/>
  <c r="AO33" i="9"/>
  <c r="AM33" i="9"/>
  <c r="AK33" i="9"/>
  <c r="AI33" i="9"/>
  <c r="AG33" i="9"/>
  <c r="AE33" i="9"/>
  <c r="AC33" i="9"/>
  <c r="AA33" i="9"/>
  <c r="Y33" i="9"/>
  <c r="W33" i="9"/>
  <c r="U33" i="9"/>
  <c r="S33" i="9"/>
  <c r="Q33" i="9"/>
  <c r="O33" i="9"/>
  <c r="M33" i="9"/>
  <c r="K33" i="9"/>
  <c r="I33" i="9"/>
  <c r="G33" i="9"/>
  <c r="E33" i="9"/>
  <c r="C33" i="9"/>
  <c r="BQ32" i="9"/>
  <c r="BO32" i="9"/>
  <c r="BM32" i="9"/>
  <c r="BK32" i="9"/>
  <c r="BI32" i="9"/>
  <c r="BG32" i="9"/>
  <c r="BE32" i="9"/>
  <c r="BC32" i="9"/>
  <c r="BA32" i="9"/>
  <c r="AY32" i="9"/>
  <c r="AW32" i="9"/>
  <c r="AU32" i="9"/>
  <c r="AS32" i="9"/>
  <c r="AQ32" i="9"/>
  <c r="AO32" i="9"/>
  <c r="AM32" i="9"/>
  <c r="AK32" i="9"/>
  <c r="AI32" i="9"/>
  <c r="AG32" i="9"/>
  <c r="AE32" i="9"/>
  <c r="AC32" i="9"/>
  <c r="AA32" i="9"/>
  <c r="Y32" i="9"/>
  <c r="W32" i="9"/>
  <c r="U32" i="9"/>
  <c r="S32" i="9"/>
  <c r="Q32" i="9"/>
  <c r="O32" i="9"/>
  <c r="M32" i="9"/>
  <c r="K32" i="9"/>
  <c r="I32" i="9"/>
  <c r="G32" i="9"/>
  <c r="E32" i="9"/>
  <c r="C32" i="9"/>
  <c r="BQ31" i="9"/>
  <c r="BO31" i="9"/>
  <c r="BM31" i="9"/>
  <c r="BK31" i="9"/>
  <c r="BI31" i="9"/>
  <c r="BG31" i="9"/>
  <c r="BE31" i="9"/>
  <c r="BC31" i="9"/>
  <c r="BA31" i="9"/>
  <c r="AY31" i="9"/>
  <c r="AW31" i="9"/>
  <c r="AU31" i="9"/>
  <c r="AS31" i="9"/>
  <c r="AQ31" i="9"/>
  <c r="AO31" i="9"/>
  <c r="AM31" i="9"/>
  <c r="AK31" i="9"/>
  <c r="AI31" i="9"/>
  <c r="AG31" i="9"/>
  <c r="AE31" i="9"/>
  <c r="AC31" i="9"/>
  <c r="AA31" i="9"/>
  <c r="Y31" i="9"/>
  <c r="W31" i="9"/>
  <c r="U31" i="9"/>
  <c r="S31" i="9"/>
  <c r="Q31" i="9"/>
  <c r="O31" i="9"/>
  <c r="M31" i="9"/>
  <c r="K31" i="9"/>
  <c r="I31" i="9"/>
  <c r="G31" i="9"/>
  <c r="E31" i="9"/>
  <c r="C31" i="9"/>
  <c r="BQ30" i="9"/>
  <c r="BO30" i="9"/>
  <c r="BM30" i="9"/>
  <c r="BK30" i="9"/>
  <c r="BI30" i="9"/>
  <c r="BG30" i="9"/>
  <c r="BE30" i="9"/>
  <c r="BC30" i="9"/>
  <c r="BA30" i="9"/>
  <c r="AY30" i="9"/>
  <c r="AW30" i="9"/>
  <c r="AU30" i="9"/>
  <c r="AS30" i="9"/>
  <c r="AQ30" i="9"/>
  <c r="AO30" i="9"/>
  <c r="AM30" i="9"/>
  <c r="AK30" i="9"/>
  <c r="AI30" i="9"/>
  <c r="AG30" i="9"/>
  <c r="AE30" i="9"/>
  <c r="AC30" i="9"/>
  <c r="AA30" i="9"/>
  <c r="Y30" i="9"/>
  <c r="W30" i="9"/>
  <c r="U30" i="9"/>
  <c r="S30" i="9"/>
  <c r="Q30" i="9"/>
  <c r="O30" i="9"/>
  <c r="M30" i="9"/>
  <c r="K30" i="9"/>
  <c r="I30" i="9"/>
  <c r="G30" i="9"/>
  <c r="E30" i="9"/>
  <c r="C30" i="9"/>
  <c r="BQ29" i="9"/>
  <c r="BO29" i="9"/>
  <c r="BM29" i="9"/>
  <c r="BK29" i="9"/>
  <c r="BI29" i="9"/>
  <c r="BG29" i="9"/>
  <c r="BE29" i="9"/>
  <c r="BC29" i="9"/>
  <c r="BA29" i="9"/>
  <c r="AY29" i="9"/>
  <c r="AW29" i="9"/>
  <c r="AU29" i="9"/>
  <c r="AS29" i="9"/>
  <c r="AQ29" i="9"/>
  <c r="AO29" i="9"/>
  <c r="AM29" i="9"/>
  <c r="AK29" i="9"/>
  <c r="AI29" i="9"/>
  <c r="AG29" i="9"/>
  <c r="AE29" i="9"/>
  <c r="AC29" i="9"/>
  <c r="AA29" i="9"/>
  <c r="Y29" i="9"/>
  <c r="W29" i="9"/>
  <c r="U29" i="9"/>
  <c r="S29" i="9"/>
  <c r="Q29" i="9"/>
  <c r="O29" i="9"/>
  <c r="M29" i="9"/>
  <c r="K29" i="9"/>
  <c r="I29" i="9"/>
  <c r="G29" i="9"/>
  <c r="E29" i="9"/>
  <c r="C29" i="9"/>
  <c r="BQ28" i="9"/>
  <c r="BO28" i="9"/>
  <c r="BM28" i="9"/>
  <c r="BK28" i="9"/>
  <c r="BI28" i="9"/>
  <c r="BG28" i="9"/>
  <c r="BE28" i="9"/>
  <c r="BC28" i="9"/>
  <c r="BA28" i="9"/>
  <c r="AY28" i="9"/>
  <c r="AW28" i="9"/>
  <c r="AU28" i="9"/>
  <c r="AS28" i="9"/>
  <c r="AQ28" i="9"/>
  <c r="AO28" i="9"/>
  <c r="AM28" i="9"/>
  <c r="AK28" i="9"/>
  <c r="AI28" i="9"/>
  <c r="AG28" i="9"/>
  <c r="AE28" i="9"/>
  <c r="AC28" i="9"/>
  <c r="AA28" i="9"/>
  <c r="Y28" i="9"/>
  <c r="W28" i="9"/>
  <c r="U28" i="9"/>
  <c r="S28" i="9"/>
  <c r="Q28" i="9"/>
  <c r="O28" i="9"/>
  <c r="M28" i="9"/>
  <c r="K28" i="9"/>
  <c r="I28" i="9"/>
  <c r="G28" i="9"/>
  <c r="E28" i="9"/>
  <c r="C28" i="9"/>
  <c r="BQ27" i="9"/>
  <c r="BO27" i="9"/>
  <c r="BM27" i="9"/>
  <c r="BK27" i="9"/>
  <c r="BI27" i="9"/>
  <c r="BG27" i="9"/>
  <c r="BE27" i="9"/>
  <c r="BC27" i="9"/>
  <c r="BA27" i="9"/>
  <c r="AY27" i="9"/>
  <c r="AW27" i="9"/>
  <c r="AU27" i="9"/>
  <c r="AS27" i="9"/>
  <c r="AQ27" i="9"/>
  <c r="AO27" i="9"/>
  <c r="AM27" i="9"/>
  <c r="AK27" i="9"/>
  <c r="AI27" i="9"/>
  <c r="AG27" i="9"/>
  <c r="AE27" i="9"/>
  <c r="AC27" i="9"/>
  <c r="AA27" i="9"/>
  <c r="Y27" i="9"/>
  <c r="W27" i="9"/>
  <c r="U27" i="9"/>
  <c r="S27" i="9"/>
  <c r="Q27" i="9"/>
  <c r="O27" i="9"/>
  <c r="M27" i="9"/>
  <c r="K27" i="9"/>
  <c r="I27" i="9"/>
  <c r="G27" i="9"/>
  <c r="E27" i="9"/>
  <c r="C27" i="9"/>
  <c r="BQ26" i="9"/>
  <c r="BO26" i="9"/>
  <c r="BM26" i="9"/>
  <c r="BK26" i="9"/>
  <c r="BI26" i="9"/>
  <c r="BG26" i="9"/>
  <c r="BE26" i="9"/>
  <c r="BC26" i="9"/>
  <c r="BA26" i="9"/>
  <c r="AY26" i="9"/>
  <c r="AW26" i="9"/>
  <c r="AU26" i="9"/>
  <c r="AS26" i="9"/>
  <c r="AQ26" i="9"/>
  <c r="AO26" i="9"/>
  <c r="AM26" i="9"/>
  <c r="AK26" i="9"/>
  <c r="AI26" i="9"/>
  <c r="AG26" i="9"/>
  <c r="AE26" i="9"/>
  <c r="AC26" i="9"/>
  <c r="AA26" i="9"/>
  <c r="Y26" i="9"/>
  <c r="W26" i="9"/>
  <c r="U26" i="9"/>
  <c r="S26" i="9"/>
  <c r="Q26" i="9"/>
  <c r="O26" i="9"/>
  <c r="M26" i="9"/>
  <c r="K26" i="9"/>
  <c r="I26" i="9"/>
  <c r="G26" i="9"/>
  <c r="E26" i="9"/>
  <c r="C26" i="9"/>
  <c r="BQ25" i="9"/>
  <c r="BO25" i="9"/>
  <c r="BM25" i="9"/>
  <c r="BK25" i="9"/>
  <c r="BI25" i="9"/>
  <c r="BG25" i="9"/>
  <c r="BE25" i="9"/>
  <c r="BC25" i="9"/>
  <c r="BA25" i="9"/>
  <c r="AY25" i="9"/>
  <c r="AW25" i="9"/>
  <c r="AU25" i="9"/>
  <c r="AS25" i="9"/>
  <c r="AQ25" i="9"/>
  <c r="AO25" i="9"/>
  <c r="AM25" i="9"/>
  <c r="AK25" i="9"/>
  <c r="AI25" i="9"/>
  <c r="AG25" i="9"/>
  <c r="AE25" i="9"/>
  <c r="AC25" i="9"/>
  <c r="AA25" i="9"/>
  <c r="Y25" i="9"/>
  <c r="W25" i="9"/>
  <c r="U25" i="9"/>
  <c r="S25" i="9"/>
  <c r="Q25" i="9"/>
  <c r="O25" i="9"/>
  <c r="M25" i="9"/>
  <c r="K25" i="9"/>
  <c r="I25" i="9"/>
  <c r="G25" i="9"/>
  <c r="E25" i="9"/>
  <c r="C25" i="9"/>
  <c r="BQ24" i="9"/>
  <c r="BO24" i="9"/>
  <c r="BM24" i="9"/>
  <c r="BK24" i="9"/>
  <c r="BI24" i="9"/>
  <c r="BG24" i="9"/>
  <c r="BE24" i="9"/>
  <c r="BC24" i="9"/>
  <c r="BA24" i="9"/>
  <c r="AY24" i="9"/>
  <c r="AW24" i="9"/>
  <c r="AU24" i="9"/>
  <c r="AS24" i="9"/>
  <c r="AQ24" i="9"/>
  <c r="AO24" i="9"/>
  <c r="AM24" i="9"/>
  <c r="AK24" i="9"/>
  <c r="AI24" i="9"/>
  <c r="AG24" i="9"/>
  <c r="AE24" i="9"/>
  <c r="AC24" i="9"/>
  <c r="AA24" i="9"/>
  <c r="Y24" i="9"/>
  <c r="W24" i="9"/>
  <c r="U24" i="9"/>
  <c r="S24" i="9"/>
  <c r="Q24" i="9"/>
  <c r="O24" i="9"/>
  <c r="M24" i="9"/>
  <c r="K24" i="9"/>
  <c r="I24" i="9"/>
  <c r="G24" i="9"/>
  <c r="E24" i="9"/>
  <c r="C24" i="9"/>
  <c r="BQ23" i="9"/>
  <c r="BO23" i="9"/>
  <c r="BM23" i="9"/>
  <c r="BK23" i="9"/>
  <c r="BI23" i="9"/>
  <c r="BG23" i="9"/>
  <c r="BE23" i="9"/>
  <c r="BC23" i="9"/>
  <c r="BA23" i="9"/>
  <c r="AY23" i="9"/>
  <c r="AW23" i="9"/>
  <c r="AU23" i="9"/>
  <c r="AS23" i="9"/>
  <c r="AQ23" i="9"/>
  <c r="AO23" i="9"/>
  <c r="AM23" i="9"/>
  <c r="AK23" i="9"/>
  <c r="AI23" i="9"/>
  <c r="AG23" i="9"/>
  <c r="AE23" i="9"/>
  <c r="AC23" i="9"/>
  <c r="AA23" i="9"/>
  <c r="Y23" i="9"/>
  <c r="W23" i="9"/>
  <c r="U23" i="9"/>
  <c r="S23" i="9"/>
  <c r="Q23" i="9"/>
  <c r="O23" i="9"/>
  <c r="M23" i="9"/>
  <c r="K23" i="9"/>
  <c r="I23" i="9"/>
  <c r="G23" i="9"/>
  <c r="E23" i="9"/>
  <c r="C23" i="9"/>
  <c r="BQ22" i="9"/>
  <c r="BO22" i="9"/>
  <c r="BM22" i="9"/>
  <c r="BK22" i="9"/>
  <c r="BI22" i="9"/>
  <c r="BG22" i="9"/>
  <c r="BE22" i="9"/>
  <c r="BC22" i="9"/>
  <c r="BA22" i="9"/>
  <c r="AY22" i="9"/>
  <c r="AW22" i="9"/>
  <c r="AU22" i="9"/>
  <c r="AS22" i="9"/>
  <c r="AQ22" i="9"/>
  <c r="AO22" i="9"/>
  <c r="AM22" i="9"/>
  <c r="AK22" i="9"/>
  <c r="AI22" i="9"/>
  <c r="AG22" i="9"/>
  <c r="AE22" i="9"/>
  <c r="AC22" i="9"/>
  <c r="AA22" i="9"/>
  <c r="Y22" i="9"/>
  <c r="W22" i="9"/>
  <c r="U22" i="9"/>
  <c r="S22" i="9"/>
  <c r="Q22" i="9"/>
  <c r="O22" i="9"/>
  <c r="M22" i="9"/>
  <c r="K22" i="9"/>
  <c r="I22" i="9"/>
  <c r="G22" i="9"/>
  <c r="E22" i="9"/>
  <c r="C22" i="9"/>
  <c r="BQ21" i="9"/>
  <c r="BO21" i="9"/>
  <c r="BM21" i="9"/>
  <c r="BK21" i="9"/>
  <c r="BI21" i="9"/>
  <c r="BG21" i="9"/>
  <c r="BE21" i="9"/>
  <c r="BC21" i="9"/>
  <c r="BA21" i="9"/>
  <c r="AY21" i="9"/>
  <c r="AW21" i="9"/>
  <c r="AU21" i="9"/>
  <c r="AS21" i="9"/>
  <c r="AQ21" i="9"/>
  <c r="AO21" i="9"/>
  <c r="AM21" i="9"/>
  <c r="AK21" i="9"/>
  <c r="AI21" i="9"/>
  <c r="AG21" i="9"/>
  <c r="AE21" i="9"/>
  <c r="AC21" i="9"/>
  <c r="AA21" i="9"/>
  <c r="Y21" i="9"/>
  <c r="W21" i="9"/>
  <c r="U21" i="9"/>
  <c r="S21" i="9"/>
  <c r="Q21" i="9"/>
  <c r="O21" i="9"/>
  <c r="M21" i="9"/>
  <c r="K21" i="9"/>
  <c r="I21" i="9"/>
  <c r="G21" i="9"/>
  <c r="E21" i="9"/>
  <c r="C21" i="9"/>
  <c r="BQ20" i="9"/>
  <c r="BO20" i="9"/>
  <c r="BM20" i="9"/>
  <c r="BK20" i="9"/>
  <c r="BI20" i="9"/>
  <c r="BG20" i="9"/>
  <c r="BE20" i="9"/>
  <c r="BC20" i="9"/>
  <c r="BA20" i="9"/>
  <c r="AY20" i="9"/>
  <c r="AW20" i="9"/>
  <c r="AU20" i="9"/>
  <c r="AS20" i="9"/>
  <c r="AQ20" i="9"/>
  <c r="AO20" i="9"/>
  <c r="AM20" i="9"/>
  <c r="AK20" i="9"/>
  <c r="AI20" i="9"/>
  <c r="AG20" i="9"/>
  <c r="AE20" i="9"/>
  <c r="AC20" i="9"/>
  <c r="AA20" i="9"/>
  <c r="Y20" i="9"/>
  <c r="W20" i="9"/>
  <c r="U20" i="9"/>
  <c r="S20" i="9"/>
  <c r="Q20" i="9"/>
  <c r="O20" i="9"/>
  <c r="M20" i="9"/>
  <c r="K20" i="9"/>
  <c r="I20" i="9"/>
  <c r="G20" i="9"/>
  <c r="E20" i="9"/>
  <c r="C20" i="9"/>
  <c r="BQ19" i="9"/>
  <c r="BO19" i="9"/>
  <c r="BM19" i="9"/>
  <c r="BK19" i="9"/>
  <c r="BI19" i="9"/>
  <c r="BG19" i="9"/>
  <c r="BE19" i="9"/>
  <c r="BC19" i="9"/>
  <c r="BA19" i="9"/>
  <c r="AY19" i="9"/>
  <c r="AW19" i="9"/>
  <c r="AU19" i="9"/>
  <c r="AS19" i="9"/>
  <c r="AQ19" i="9"/>
  <c r="AO19" i="9"/>
  <c r="AM19" i="9"/>
  <c r="AK19" i="9"/>
  <c r="AI19" i="9"/>
  <c r="AG19" i="9"/>
  <c r="AE19" i="9"/>
  <c r="AC19" i="9"/>
  <c r="AA19" i="9"/>
  <c r="Y19" i="9"/>
  <c r="W19" i="9"/>
  <c r="U19" i="9"/>
  <c r="S19" i="9"/>
  <c r="Q19" i="9"/>
  <c r="O19" i="9"/>
  <c r="M19" i="9"/>
  <c r="K19" i="9"/>
  <c r="I19" i="9"/>
  <c r="G19" i="9"/>
  <c r="E19" i="9"/>
  <c r="C19" i="9"/>
  <c r="BQ18" i="9"/>
  <c r="BO18" i="9"/>
  <c r="BM18" i="9"/>
  <c r="BK18" i="9"/>
  <c r="BI18" i="9"/>
  <c r="BG18" i="9"/>
  <c r="BE18" i="9"/>
  <c r="BC18" i="9"/>
  <c r="BA18" i="9"/>
  <c r="AY18" i="9"/>
  <c r="AW18" i="9"/>
  <c r="AU18" i="9"/>
  <c r="AS18" i="9"/>
  <c r="AQ18" i="9"/>
  <c r="AO18" i="9"/>
  <c r="AM18" i="9"/>
  <c r="AK18" i="9"/>
  <c r="AI18" i="9"/>
  <c r="AG18" i="9"/>
  <c r="AE18" i="9"/>
  <c r="AC18" i="9"/>
  <c r="AA18" i="9"/>
  <c r="Y18" i="9"/>
  <c r="W18" i="9"/>
  <c r="U18" i="9"/>
  <c r="S18" i="9"/>
  <c r="Q18" i="9"/>
  <c r="O18" i="9"/>
  <c r="M18" i="9"/>
  <c r="K18" i="9"/>
  <c r="I18" i="9"/>
  <c r="G18" i="9"/>
  <c r="E18" i="9"/>
  <c r="C18" i="9"/>
  <c r="BQ17" i="9"/>
  <c r="BO17" i="9"/>
  <c r="BM17" i="9"/>
  <c r="BK17" i="9"/>
  <c r="BI17" i="9"/>
  <c r="BG17" i="9"/>
  <c r="BE17" i="9"/>
  <c r="BC17" i="9"/>
  <c r="BA17" i="9"/>
  <c r="AY17" i="9"/>
  <c r="AW17" i="9"/>
  <c r="AU17" i="9"/>
  <c r="AS17" i="9"/>
  <c r="AQ17" i="9"/>
  <c r="AO17" i="9"/>
  <c r="AM17" i="9"/>
  <c r="AK17" i="9"/>
  <c r="AI17" i="9"/>
  <c r="AG17" i="9"/>
  <c r="AE17" i="9"/>
  <c r="AC17" i="9"/>
  <c r="AA17" i="9"/>
  <c r="Y17" i="9"/>
  <c r="W17" i="9"/>
  <c r="U17" i="9"/>
  <c r="S17" i="9"/>
  <c r="Q17" i="9"/>
  <c r="O17" i="9"/>
  <c r="M17" i="9"/>
  <c r="K17" i="9"/>
  <c r="I17" i="9"/>
  <c r="G17" i="9"/>
  <c r="E17" i="9"/>
  <c r="C17" i="9"/>
  <c r="BQ16" i="9"/>
  <c r="BO16" i="9"/>
  <c r="BM16" i="9"/>
  <c r="BK16" i="9"/>
  <c r="BI16" i="9"/>
  <c r="BG16" i="9"/>
  <c r="BE16" i="9"/>
  <c r="BC16" i="9"/>
  <c r="BA16" i="9"/>
  <c r="AY16" i="9"/>
  <c r="AW16" i="9"/>
  <c r="AU16" i="9"/>
  <c r="AS16" i="9"/>
  <c r="AQ16" i="9"/>
  <c r="AO16" i="9"/>
  <c r="AM16" i="9"/>
  <c r="AK16" i="9"/>
  <c r="AI16" i="9"/>
  <c r="AG16" i="9"/>
  <c r="AE16" i="9"/>
  <c r="AC16" i="9"/>
  <c r="AA16" i="9"/>
  <c r="Y16" i="9"/>
  <c r="W16" i="9"/>
  <c r="U16" i="9"/>
  <c r="S16" i="9"/>
  <c r="Q16" i="9"/>
  <c r="O16" i="9"/>
  <c r="M16" i="9"/>
  <c r="K16" i="9"/>
  <c r="I16" i="9"/>
  <c r="G16" i="9"/>
  <c r="E16" i="9"/>
  <c r="C16" i="9"/>
  <c r="BQ15" i="9"/>
  <c r="BO15" i="9"/>
  <c r="BM15" i="9"/>
  <c r="BK15" i="9"/>
  <c r="BI15" i="9"/>
  <c r="BG15" i="9"/>
  <c r="BE15" i="9"/>
  <c r="BC15" i="9"/>
  <c r="BA15" i="9"/>
  <c r="AY15" i="9"/>
  <c r="AW15" i="9"/>
  <c r="AU15" i="9"/>
  <c r="AS15" i="9"/>
  <c r="AQ15" i="9"/>
  <c r="AO15" i="9"/>
  <c r="AM15" i="9"/>
  <c r="AK15" i="9"/>
  <c r="AI15" i="9"/>
  <c r="AG15" i="9"/>
  <c r="AE15" i="9"/>
  <c r="AC15" i="9"/>
  <c r="AA15" i="9"/>
  <c r="Y15" i="9"/>
  <c r="W15" i="9"/>
  <c r="U15" i="9"/>
  <c r="S15" i="9"/>
  <c r="Q15" i="9"/>
  <c r="O15" i="9"/>
  <c r="M15" i="9"/>
  <c r="K15" i="9"/>
  <c r="I15" i="9"/>
  <c r="G15" i="9"/>
  <c r="E15" i="9"/>
  <c r="C15" i="9"/>
  <c r="BQ14" i="9"/>
  <c r="BO14" i="9"/>
  <c r="BM14" i="9"/>
  <c r="BK14" i="9"/>
  <c r="BI14" i="9"/>
  <c r="BG14" i="9"/>
  <c r="BE14" i="9"/>
  <c r="BC14" i="9"/>
  <c r="BA14" i="9"/>
  <c r="AY14" i="9"/>
  <c r="AW14" i="9"/>
  <c r="AU14" i="9"/>
  <c r="AS14" i="9"/>
  <c r="AQ14" i="9"/>
  <c r="AO14" i="9"/>
  <c r="AM14" i="9"/>
  <c r="AK14" i="9"/>
  <c r="AI14" i="9"/>
  <c r="AG14" i="9"/>
  <c r="AE14" i="9"/>
  <c r="AC14" i="9"/>
  <c r="AA14" i="9"/>
  <c r="Y14" i="9"/>
  <c r="W14" i="9"/>
  <c r="U14" i="9"/>
  <c r="S14" i="9"/>
  <c r="Q14" i="9"/>
  <c r="O14" i="9"/>
  <c r="M14" i="9"/>
  <c r="K14" i="9"/>
  <c r="I14" i="9"/>
  <c r="G14" i="9"/>
  <c r="E14" i="9"/>
  <c r="C14" i="9"/>
  <c r="BQ13" i="9"/>
  <c r="BO13" i="9"/>
  <c r="BM13" i="9"/>
  <c r="BK13" i="9"/>
  <c r="BI13" i="9"/>
  <c r="BG13" i="9"/>
  <c r="BE13" i="9"/>
  <c r="BC13" i="9"/>
  <c r="BA13" i="9"/>
  <c r="AY13" i="9"/>
  <c r="AW13" i="9"/>
  <c r="AU13" i="9"/>
  <c r="AS13" i="9"/>
  <c r="AQ13" i="9"/>
  <c r="AO13" i="9"/>
  <c r="AM13" i="9"/>
  <c r="AK13" i="9"/>
  <c r="AI13" i="9"/>
  <c r="AG13" i="9"/>
  <c r="AE13" i="9"/>
  <c r="AC13" i="9"/>
  <c r="AA13" i="9"/>
  <c r="Y13" i="9"/>
  <c r="W13" i="9"/>
  <c r="U13" i="9"/>
  <c r="S13" i="9"/>
  <c r="Q13" i="9"/>
  <c r="O13" i="9"/>
  <c r="M13" i="9"/>
  <c r="K13" i="9"/>
  <c r="I13" i="9"/>
  <c r="G13" i="9"/>
  <c r="E13" i="9"/>
  <c r="C13" i="9"/>
  <c r="BQ12" i="9"/>
  <c r="BO12" i="9"/>
  <c r="BM12" i="9"/>
  <c r="BK12" i="9"/>
  <c r="BI12" i="9"/>
  <c r="BG12" i="9"/>
  <c r="BE12" i="9"/>
  <c r="BC12" i="9"/>
  <c r="BA12" i="9"/>
  <c r="AY12" i="9"/>
  <c r="AW12" i="9"/>
  <c r="AU12" i="9"/>
  <c r="AS12" i="9"/>
  <c r="AQ12" i="9"/>
  <c r="AO12" i="9"/>
  <c r="AM12" i="9"/>
  <c r="AK12" i="9"/>
  <c r="AI12" i="9"/>
  <c r="AG12" i="9"/>
  <c r="AE12" i="9"/>
  <c r="AC12" i="9"/>
  <c r="AA12" i="9"/>
  <c r="Y12" i="9"/>
  <c r="W12" i="9"/>
  <c r="U12" i="9"/>
  <c r="S12" i="9"/>
  <c r="Q12" i="9"/>
  <c r="O12" i="9"/>
  <c r="M12" i="9"/>
  <c r="K12" i="9"/>
  <c r="I12" i="9"/>
  <c r="G12" i="9"/>
  <c r="E12" i="9"/>
  <c r="C12" i="9"/>
  <c r="BQ11" i="9"/>
  <c r="BO11" i="9"/>
  <c r="BM11" i="9"/>
  <c r="BK11" i="9"/>
  <c r="BI11" i="9"/>
  <c r="BG11" i="9"/>
  <c r="BE11" i="9"/>
  <c r="BC11" i="9"/>
  <c r="BA11" i="9"/>
  <c r="AY11" i="9"/>
  <c r="AW11" i="9"/>
  <c r="AU11" i="9"/>
  <c r="AS11" i="9"/>
  <c r="AQ11" i="9"/>
  <c r="AO11" i="9"/>
  <c r="AM11" i="9"/>
  <c r="AK11" i="9"/>
  <c r="AI11" i="9"/>
  <c r="AG11" i="9"/>
  <c r="AE11" i="9"/>
  <c r="AC11" i="9"/>
  <c r="AA11" i="9"/>
  <c r="Y11" i="9"/>
  <c r="W11" i="9"/>
  <c r="U11" i="9"/>
  <c r="S11" i="9"/>
  <c r="Q11" i="9"/>
  <c r="O11" i="9"/>
  <c r="M11" i="9"/>
  <c r="K11" i="9"/>
  <c r="I11" i="9"/>
  <c r="G11" i="9"/>
  <c r="E11" i="9"/>
  <c r="C11" i="9"/>
  <c r="BQ10" i="9"/>
  <c r="BO10" i="9"/>
  <c r="BM10" i="9"/>
  <c r="BK10" i="9"/>
  <c r="BI10" i="9"/>
  <c r="BG10" i="9"/>
  <c r="BE10" i="9"/>
  <c r="BC10" i="9"/>
  <c r="BA10" i="9"/>
  <c r="AY10" i="9"/>
  <c r="AW10" i="9"/>
  <c r="AU10" i="9"/>
  <c r="AS10" i="9"/>
  <c r="AQ10" i="9"/>
  <c r="AO10" i="9"/>
  <c r="AM10" i="9"/>
  <c r="AK10" i="9"/>
  <c r="AI10" i="9"/>
  <c r="AG10" i="9"/>
  <c r="AE10" i="9"/>
  <c r="AC10" i="9"/>
  <c r="AA10" i="9"/>
  <c r="Y10" i="9"/>
  <c r="W10" i="9"/>
  <c r="U10" i="9"/>
  <c r="S10" i="9"/>
  <c r="Q10" i="9"/>
  <c r="O10" i="9"/>
  <c r="M10" i="9"/>
  <c r="K10" i="9"/>
  <c r="I10" i="9"/>
  <c r="G10" i="9"/>
  <c r="E10" i="9"/>
  <c r="C10" i="9"/>
  <c r="BQ9" i="9"/>
  <c r="BO9" i="9"/>
  <c r="BM9" i="9"/>
  <c r="BK9" i="9"/>
  <c r="BI9" i="9"/>
  <c r="BG9" i="9"/>
  <c r="BE9" i="9"/>
  <c r="BC9" i="9"/>
  <c r="BA9" i="9"/>
  <c r="AY9" i="9"/>
  <c r="AW9" i="9"/>
  <c r="AU9" i="9"/>
  <c r="AS9" i="9"/>
  <c r="AQ9" i="9"/>
  <c r="AO9" i="9"/>
  <c r="AM9" i="9"/>
  <c r="AK9" i="9"/>
  <c r="AI9" i="9"/>
  <c r="AG9" i="9"/>
  <c r="AE9" i="9"/>
  <c r="AC9" i="9"/>
  <c r="AA9" i="9"/>
  <c r="Y9" i="9"/>
  <c r="W9" i="9"/>
  <c r="U9" i="9"/>
  <c r="S9" i="9"/>
  <c r="Q9" i="9"/>
  <c r="O9" i="9"/>
  <c r="M9" i="9"/>
  <c r="K9" i="9"/>
  <c r="I9" i="9"/>
  <c r="G9" i="9"/>
  <c r="E9" i="9"/>
  <c r="C9" i="9"/>
  <c r="BQ8" i="9"/>
  <c r="BO8" i="9"/>
  <c r="BM8" i="9"/>
  <c r="BK8" i="9"/>
  <c r="BI8" i="9"/>
  <c r="BG8" i="9"/>
  <c r="BE8" i="9"/>
  <c r="BC8" i="9"/>
  <c r="BA8" i="9"/>
  <c r="AY8" i="9"/>
  <c r="AW8" i="9"/>
  <c r="AU8" i="9"/>
  <c r="AS8" i="9"/>
  <c r="AQ8" i="9"/>
  <c r="AO8" i="9"/>
  <c r="AM8" i="9"/>
  <c r="AK8" i="9"/>
  <c r="AI8" i="9"/>
  <c r="AG8" i="9"/>
  <c r="AE8" i="9"/>
  <c r="AC8" i="9"/>
  <c r="AA8" i="9"/>
  <c r="Y8" i="9"/>
  <c r="W8" i="9"/>
  <c r="U8" i="9"/>
  <c r="S8" i="9"/>
  <c r="Q8" i="9"/>
  <c r="O8" i="9"/>
  <c r="M8" i="9"/>
  <c r="K8" i="9"/>
  <c r="I8" i="9"/>
  <c r="G8" i="9"/>
  <c r="E8" i="9"/>
  <c r="C8" i="9"/>
  <c r="BQ7" i="9"/>
  <c r="BO7" i="9"/>
  <c r="BM7" i="9"/>
  <c r="BK7" i="9"/>
  <c r="BI7" i="9"/>
  <c r="BG7" i="9"/>
  <c r="BE7" i="9"/>
  <c r="BC7" i="9"/>
  <c r="BA7" i="9"/>
  <c r="AY7" i="9"/>
  <c r="AW7" i="9"/>
  <c r="AU7" i="9"/>
  <c r="AS7" i="9"/>
  <c r="AQ7" i="9"/>
  <c r="AO7" i="9"/>
  <c r="AM7" i="9"/>
  <c r="AK7" i="9"/>
  <c r="AI7" i="9"/>
  <c r="AG7" i="9"/>
  <c r="AE7" i="9"/>
  <c r="AC7" i="9"/>
  <c r="AA7" i="9"/>
  <c r="Y7" i="9"/>
  <c r="W7" i="9"/>
  <c r="U7" i="9"/>
  <c r="S7" i="9"/>
  <c r="Q7" i="9"/>
  <c r="O7" i="9"/>
  <c r="M7" i="9"/>
  <c r="K7" i="9"/>
  <c r="I7" i="9"/>
  <c r="G7" i="9"/>
  <c r="E7" i="9"/>
  <c r="C7" i="9"/>
  <c r="BQ6" i="9"/>
  <c r="BO6" i="9"/>
  <c r="BM6" i="9"/>
  <c r="BK6" i="9"/>
  <c r="BI6" i="9"/>
  <c r="BG6" i="9"/>
  <c r="BE6" i="9"/>
  <c r="BC6" i="9"/>
  <c r="BA6" i="9"/>
  <c r="AY6" i="9"/>
  <c r="AW6" i="9"/>
  <c r="AU6" i="9"/>
  <c r="AS6" i="9"/>
  <c r="AQ6" i="9"/>
  <c r="AO6" i="9"/>
  <c r="AM6" i="9"/>
  <c r="AK6" i="9"/>
  <c r="AI6" i="9"/>
  <c r="AG6" i="9"/>
  <c r="AE6" i="9"/>
  <c r="AC6" i="9"/>
  <c r="AA6" i="9"/>
  <c r="Y6" i="9"/>
  <c r="W6" i="9"/>
  <c r="U6" i="9"/>
  <c r="S6" i="9"/>
  <c r="Q6" i="9"/>
  <c r="O6" i="9"/>
  <c r="M6" i="9"/>
  <c r="K6" i="9"/>
  <c r="I6" i="9"/>
  <c r="G6" i="9"/>
  <c r="E6" i="9"/>
  <c r="C6" i="9"/>
  <c r="BQ5" i="9"/>
  <c r="BO5" i="9"/>
  <c r="BM5" i="9"/>
  <c r="BK5" i="9"/>
  <c r="BI5" i="9"/>
  <c r="BG5" i="9"/>
  <c r="BE5" i="9"/>
  <c r="BC5" i="9"/>
  <c r="BA5" i="9"/>
  <c r="AY5" i="9"/>
  <c r="AW5" i="9"/>
  <c r="AU5" i="9"/>
  <c r="AS5" i="9"/>
  <c r="AQ5" i="9"/>
  <c r="AO5" i="9"/>
  <c r="AM5" i="9"/>
  <c r="AK5" i="9"/>
  <c r="AI5" i="9"/>
  <c r="AG5" i="9"/>
  <c r="AE5" i="9"/>
  <c r="AC5" i="9"/>
  <c r="AA5" i="9"/>
  <c r="Y5" i="9"/>
  <c r="W5" i="9"/>
  <c r="U5" i="9"/>
  <c r="S5" i="9"/>
  <c r="Q5" i="9"/>
  <c r="O5" i="9"/>
  <c r="M5" i="9"/>
  <c r="K5" i="9"/>
  <c r="I5" i="9"/>
  <c r="G5" i="9"/>
  <c r="E5" i="9"/>
  <c r="C5" i="9"/>
  <c r="BQ4" i="9"/>
  <c r="BO4" i="9"/>
  <c r="BM4" i="9"/>
  <c r="BK4" i="9"/>
  <c r="BI4" i="9"/>
  <c r="BG4" i="9"/>
  <c r="BE4" i="9"/>
  <c r="BC4" i="9"/>
  <c r="BA4" i="9"/>
  <c r="AY4" i="9"/>
  <c r="AW4" i="9"/>
  <c r="AU4" i="9"/>
  <c r="AS4" i="9"/>
  <c r="AQ4" i="9"/>
  <c r="AO4" i="9"/>
  <c r="AM4" i="9"/>
  <c r="AK4" i="9"/>
  <c r="AI4" i="9"/>
  <c r="AG4" i="9"/>
  <c r="AE4" i="9"/>
  <c r="AC4" i="9"/>
  <c r="AA4" i="9"/>
  <c r="Y4" i="9"/>
  <c r="W4" i="9"/>
  <c r="U4" i="9"/>
  <c r="S4" i="9"/>
  <c r="Q4" i="9"/>
  <c r="O4" i="9"/>
  <c r="M4" i="9"/>
  <c r="K4" i="9"/>
  <c r="I4" i="9"/>
  <c r="G4" i="9"/>
  <c r="E4" i="9"/>
  <c r="C4" i="9"/>
  <c r="BQ3" i="9"/>
  <c r="BO3" i="9"/>
  <c r="BM3" i="9"/>
  <c r="BK3" i="9"/>
  <c r="BI3" i="9"/>
  <c r="BG3" i="9"/>
  <c r="BE3" i="9"/>
  <c r="BC3" i="9"/>
  <c r="BA3" i="9"/>
  <c r="AY3" i="9"/>
  <c r="AW3" i="9"/>
  <c r="AU3" i="9"/>
  <c r="AS3" i="9"/>
  <c r="AQ3" i="9"/>
  <c r="AO3" i="9"/>
  <c r="AM3" i="9"/>
  <c r="AK3" i="9"/>
  <c r="AI3" i="9"/>
  <c r="AG3" i="9"/>
  <c r="AE3" i="9"/>
  <c r="AC3" i="9"/>
  <c r="AA3" i="9"/>
  <c r="Y3" i="9"/>
  <c r="W3" i="9"/>
  <c r="U3" i="9"/>
  <c r="S3" i="9"/>
  <c r="Q3" i="9"/>
  <c r="O3" i="9"/>
  <c r="M3" i="9"/>
  <c r="K3" i="9"/>
  <c r="K34" i="9" s="1"/>
  <c r="I3" i="9"/>
  <c r="G3" i="9"/>
  <c r="E3" i="9"/>
  <c r="C3" i="9"/>
  <c r="BS34" i="8"/>
  <c r="BP34" i="8"/>
  <c r="BN34" i="8"/>
  <c r="BL34" i="8"/>
  <c r="BJ34" i="8"/>
  <c r="BH34" i="8"/>
  <c r="BF34" i="8"/>
  <c r="BD34" i="8"/>
  <c r="BB34" i="8"/>
  <c r="AZ34" i="8"/>
  <c r="AX34" i="8"/>
  <c r="AV34" i="8"/>
  <c r="AT34" i="8"/>
  <c r="AR34" i="8"/>
  <c r="AP34" i="8"/>
  <c r="AN34" i="8"/>
  <c r="AL34" i="8"/>
  <c r="AJ34" i="8"/>
  <c r="AH34" i="8"/>
  <c r="AF34" i="8"/>
  <c r="AD34" i="8"/>
  <c r="AB34" i="8"/>
  <c r="Z34" i="8"/>
  <c r="X34" i="8"/>
  <c r="V34" i="8"/>
  <c r="T34" i="8"/>
  <c r="R34" i="8"/>
  <c r="P34" i="8"/>
  <c r="N34" i="8"/>
  <c r="L34" i="8"/>
  <c r="J34" i="8"/>
  <c r="H34" i="8"/>
  <c r="F34" i="8"/>
  <c r="D34" i="8"/>
  <c r="B34" i="8"/>
  <c r="BQ33" i="8"/>
  <c r="BO33" i="8"/>
  <c r="BM33" i="8"/>
  <c r="BK33" i="8"/>
  <c r="BI33" i="8"/>
  <c r="BG33" i="8"/>
  <c r="BE33" i="8"/>
  <c r="BC33" i="8"/>
  <c r="BA33" i="8"/>
  <c r="AY33" i="8"/>
  <c r="AW33" i="8"/>
  <c r="AU33" i="8"/>
  <c r="AS33" i="8"/>
  <c r="AQ33" i="8"/>
  <c r="AO33" i="8"/>
  <c r="AM33" i="8"/>
  <c r="AK33" i="8"/>
  <c r="AI33" i="8"/>
  <c r="AG33" i="8"/>
  <c r="AE33" i="8"/>
  <c r="AC33" i="8"/>
  <c r="AA33" i="8"/>
  <c r="Y33" i="8"/>
  <c r="W33" i="8"/>
  <c r="U33" i="8"/>
  <c r="S33" i="8"/>
  <c r="Q33" i="8"/>
  <c r="O33" i="8"/>
  <c r="M33" i="8"/>
  <c r="K33" i="8"/>
  <c r="I33" i="8"/>
  <c r="G33" i="8"/>
  <c r="E33" i="8"/>
  <c r="C33" i="8"/>
  <c r="BO32" i="8"/>
  <c r="BM32" i="8"/>
  <c r="BK32" i="8"/>
  <c r="BI32" i="8"/>
  <c r="BG32" i="8"/>
  <c r="BE32" i="8"/>
  <c r="BC32" i="8"/>
  <c r="BA32" i="8"/>
  <c r="AY32" i="8"/>
  <c r="AW32" i="8"/>
  <c r="AU32" i="8"/>
  <c r="AS32" i="8"/>
  <c r="AQ32" i="8"/>
  <c r="AO32" i="8"/>
  <c r="AM32" i="8"/>
  <c r="AK32" i="8"/>
  <c r="AI32" i="8"/>
  <c r="AG32" i="8"/>
  <c r="AE32" i="8"/>
  <c r="AC32" i="8"/>
  <c r="AA32" i="8"/>
  <c r="Y32" i="8"/>
  <c r="W32" i="8"/>
  <c r="U32" i="8"/>
  <c r="S32" i="8"/>
  <c r="Q32" i="8"/>
  <c r="O32" i="8"/>
  <c r="M32" i="8"/>
  <c r="K32" i="8"/>
  <c r="I32" i="8"/>
  <c r="G32" i="8"/>
  <c r="E32" i="8"/>
  <c r="C32" i="8"/>
  <c r="BQ31" i="8"/>
  <c r="BO31" i="8"/>
  <c r="BM31" i="8"/>
  <c r="BK31" i="8"/>
  <c r="BI31" i="8"/>
  <c r="BG31" i="8"/>
  <c r="BE31" i="8"/>
  <c r="BC31" i="8"/>
  <c r="BA31" i="8"/>
  <c r="AY31" i="8"/>
  <c r="AW31" i="8"/>
  <c r="AU31" i="8"/>
  <c r="AS31" i="8"/>
  <c r="AQ31" i="8"/>
  <c r="AO31" i="8"/>
  <c r="AM31" i="8"/>
  <c r="AK31" i="8"/>
  <c r="AI31" i="8"/>
  <c r="AG31" i="8"/>
  <c r="AE31" i="8"/>
  <c r="AC31" i="8"/>
  <c r="AA31" i="8"/>
  <c r="Y31" i="8"/>
  <c r="W31" i="8"/>
  <c r="U31" i="8"/>
  <c r="S31" i="8"/>
  <c r="Q31" i="8"/>
  <c r="O31" i="8"/>
  <c r="M31" i="8"/>
  <c r="K31" i="8"/>
  <c r="I31" i="8"/>
  <c r="G31" i="8"/>
  <c r="E31" i="8"/>
  <c r="C31" i="8"/>
  <c r="BQ30" i="8"/>
  <c r="BO30" i="8"/>
  <c r="BM30" i="8"/>
  <c r="BK30" i="8"/>
  <c r="BI30" i="8"/>
  <c r="BG30" i="8"/>
  <c r="BE30" i="8"/>
  <c r="BC30" i="8"/>
  <c r="BA30" i="8"/>
  <c r="AY30" i="8"/>
  <c r="AW30" i="8"/>
  <c r="AU30" i="8"/>
  <c r="AS30" i="8"/>
  <c r="AQ30" i="8"/>
  <c r="AO30" i="8"/>
  <c r="AM30" i="8"/>
  <c r="AK30" i="8"/>
  <c r="AI30" i="8"/>
  <c r="AG30" i="8"/>
  <c r="AE30" i="8"/>
  <c r="AC30" i="8"/>
  <c r="AA30" i="8"/>
  <c r="Y30" i="8"/>
  <c r="W30" i="8"/>
  <c r="U30" i="8"/>
  <c r="S30" i="8"/>
  <c r="Q30" i="8"/>
  <c r="O30" i="8"/>
  <c r="M30" i="8"/>
  <c r="K30" i="8"/>
  <c r="I30" i="8"/>
  <c r="G30" i="8"/>
  <c r="E30" i="8"/>
  <c r="C30" i="8"/>
  <c r="BQ29" i="8"/>
  <c r="BO29" i="8"/>
  <c r="BM29" i="8"/>
  <c r="BK29" i="8"/>
  <c r="BI29" i="8"/>
  <c r="BG29" i="8"/>
  <c r="BE29" i="8"/>
  <c r="BC29" i="8"/>
  <c r="BA29" i="8"/>
  <c r="AY29" i="8"/>
  <c r="AW29" i="8"/>
  <c r="AU29" i="8"/>
  <c r="AS29" i="8"/>
  <c r="AQ29" i="8"/>
  <c r="AO29" i="8"/>
  <c r="AM29" i="8"/>
  <c r="AK29" i="8"/>
  <c r="AI29" i="8"/>
  <c r="AG29" i="8"/>
  <c r="AE29" i="8"/>
  <c r="AC29" i="8"/>
  <c r="AA29" i="8"/>
  <c r="Y29" i="8"/>
  <c r="W29" i="8"/>
  <c r="U29" i="8"/>
  <c r="S29" i="8"/>
  <c r="Q29" i="8"/>
  <c r="O29" i="8"/>
  <c r="M29" i="8"/>
  <c r="K29" i="8"/>
  <c r="I29" i="8"/>
  <c r="G29" i="8"/>
  <c r="E29" i="8"/>
  <c r="C29" i="8"/>
  <c r="BQ28" i="8"/>
  <c r="BO28" i="8"/>
  <c r="BM28" i="8"/>
  <c r="BK28" i="8"/>
  <c r="BI28" i="8"/>
  <c r="BG28" i="8"/>
  <c r="BE28" i="8"/>
  <c r="BC28" i="8"/>
  <c r="BA28" i="8"/>
  <c r="AY28" i="8"/>
  <c r="AW28" i="8"/>
  <c r="AU28" i="8"/>
  <c r="AS28" i="8"/>
  <c r="AQ28" i="8"/>
  <c r="AO28" i="8"/>
  <c r="AM28" i="8"/>
  <c r="AK28" i="8"/>
  <c r="AI28" i="8"/>
  <c r="AG28" i="8"/>
  <c r="AE28" i="8"/>
  <c r="AC28" i="8"/>
  <c r="AA28" i="8"/>
  <c r="Y28" i="8"/>
  <c r="W28" i="8"/>
  <c r="U28" i="8"/>
  <c r="S28" i="8"/>
  <c r="Q28" i="8"/>
  <c r="O28" i="8"/>
  <c r="M28" i="8"/>
  <c r="K28" i="8"/>
  <c r="I28" i="8"/>
  <c r="G28" i="8"/>
  <c r="E28" i="8"/>
  <c r="C28" i="8"/>
  <c r="BQ27" i="8"/>
  <c r="BO27" i="8"/>
  <c r="BM27" i="8"/>
  <c r="BK27" i="8"/>
  <c r="BI27" i="8"/>
  <c r="BG27" i="8"/>
  <c r="BE27" i="8"/>
  <c r="BC27" i="8"/>
  <c r="BA27" i="8"/>
  <c r="AY27" i="8"/>
  <c r="AW27" i="8"/>
  <c r="AU27" i="8"/>
  <c r="AS27" i="8"/>
  <c r="AQ27" i="8"/>
  <c r="AO27" i="8"/>
  <c r="AM27" i="8"/>
  <c r="AK27" i="8"/>
  <c r="AI27" i="8"/>
  <c r="AG27" i="8"/>
  <c r="AE27" i="8"/>
  <c r="AC27" i="8"/>
  <c r="AA27" i="8"/>
  <c r="Y27" i="8"/>
  <c r="W27" i="8"/>
  <c r="U27" i="8"/>
  <c r="S27" i="8"/>
  <c r="Q27" i="8"/>
  <c r="O27" i="8"/>
  <c r="M27" i="8"/>
  <c r="K27" i="8"/>
  <c r="I27" i="8"/>
  <c r="G27" i="8"/>
  <c r="E27" i="8"/>
  <c r="C27" i="8"/>
  <c r="BQ26" i="8"/>
  <c r="BO26" i="8"/>
  <c r="BM26" i="8"/>
  <c r="BK26" i="8"/>
  <c r="BI26" i="8"/>
  <c r="BG26" i="8"/>
  <c r="BE26" i="8"/>
  <c r="BC26" i="8"/>
  <c r="BA26" i="8"/>
  <c r="AY26" i="8"/>
  <c r="AW26" i="8"/>
  <c r="AU26" i="8"/>
  <c r="AS26" i="8"/>
  <c r="AQ26" i="8"/>
  <c r="AO26" i="8"/>
  <c r="AM26" i="8"/>
  <c r="AK26" i="8"/>
  <c r="AI26" i="8"/>
  <c r="AG26" i="8"/>
  <c r="AE26" i="8"/>
  <c r="AC26" i="8"/>
  <c r="AA26" i="8"/>
  <c r="Y26" i="8"/>
  <c r="W26" i="8"/>
  <c r="U26" i="8"/>
  <c r="S26" i="8"/>
  <c r="Q26" i="8"/>
  <c r="O26" i="8"/>
  <c r="M26" i="8"/>
  <c r="K26" i="8"/>
  <c r="I26" i="8"/>
  <c r="G26" i="8"/>
  <c r="E26" i="8"/>
  <c r="C26" i="8"/>
  <c r="BQ25" i="8"/>
  <c r="BO25" i="8"/>
  <c r="BM25" i="8"/>
  <c r="BK25" i="8"/>
  <c r="BI25" i="8"/>
  <c r="BG25" i="8"/>
  <c r="BE25" i="8"/>
  <c r="BC25" i="8"/>
  <c r="BA25" i="8"/>
  <c r="AY25" i="8"/>
  <c r="AW25" i="8"/>
  <c r="AU25" i="8"/>
  <c r="AS25" i="8"/>
  <c r="AQ25" i="8"/>
  <c r="AO25" i="8"/>
  <c r="AM25" i="8"/>
  <c r="AK25" i="8"/>
  <c r="AI25" i="8"/>
  <c r="AG25" i="8"/>
  <c r="AE25" i="8"/>
  <c r="AC25" i="8"/>
  <c r="AA25" i="8"/>
  <c r="Y25" i="8"/>
  <c r="W25" i="8"/>
  <c r="U25" i="8"/>
  <c r="S25" i="8"/>
  <c r="Q25" i="8"/>
  <c r="O25" i="8"/>
  <c r="M25" i="8"/>
  <c r="K25" i="8"/>
  <c r="I25" i="8"/>
  <c r="G25" i="8"/>
  <c r="E25" i="8"/>
  <c r="C25" i="8"/>
  <c r="BQ24" i="8"/>
  <c r="BO24" i="8"/>
  <c r="BM24" i="8"/>
  <c r="BK24" i="8"/>
  <c r="BI24" i="8"/>
  <c r="BG24" i="8"/>
  <c r="BE24" i="8"/>
  <c r="BC24" i="8"/>
  <c r="BA24" i="8"/>
  <c r="AY24" i="8"/>
  <c r="AW24" i="8"/>
  <c r="AU24" i="8"/>
  <c r="AS24" i="8"/>
  <c r="AQ24" i="8"/>
  <c r="AO24" i="8"/>
  <c r="AM24" i="8"/>
  <c r="AK24" i="8"/>
  <c r="AI24" i="8"/>
  <c r="AG24" i="8"/>
  <c r="AE24" i="8"/>
  <c r="AC24" i="8"/>
  <c r="AA24" i="8"/>
  <c r="Y24" i="8"/>
  <c r="W24" i="8"/>
  <c r="U24" i="8"/>
  <c r="S24" i="8"/>
  <c r="Q24" i="8"/>
  <c r="O24" i="8"/>
  <c r="M24" i="8"/>
  <c r="K24" i="8"/>
  <c r="I24" i="8"/>
  <c r="G24" i="8"/>
  <c r="C24" i="8"/>
  <c r="BQ23" i="8"/>
  <c r="BO23" i="8"/>
  <c r="BM23" i="8"/>
  <c r="BK23" i="8"/>
  <c r="BI23" i="8"/>
  <c r="BG23" i="8"/>
  <c r="BE23" i="8"/>
  <c r="BC23" i="8"/>
  <c r="BA23" i="8"/>
  <c r="AY23" i="8"/>
  <c r="AW23" i="8"/>
  <c r="AU23" i="8"/>
  <c r="AS23" i="8"/>
  <c r="AQ23" i="8"/>
  <c r="AO23" i="8"/>
  <c r="AM23" i="8"/>
  <c r="AK23" i="8"/>
  <c r="AI23" i="8"/>
  <c r="AG23" i="8"/>
  <c r="AE23" i="8"/>
  <c r="AC23" i="8"/>
  <c r="AA23" i="8"/>
  <c r="Y23" i="8"/>
  <c r="W23" i="8"/>
  <c r="U23" i="8"/>
  <c r="S23" i="8"/>
  <c r="Q23" i="8"/>
  <c r="O23" i="8"/>
  <c r="M23" i="8"/>
  <c r="K23" i="8"/>
  <c r="I23" i="8"/>
  <c r="G23" i="8"/>
  <c r="E23" i="8"/>
  <c r="C23" i="8"/>
  <c r="BQ22" i="8"/>
  <c r="BO22" i="8"/>
  <c r="BM22" i="8"/>
  <c r="BK22" i="8"/>
  <c r="BI22" i="8"/>
  <c r="BG22" i="8"/>
  <c r="BE22" i="8"/>
  <c r="BC22" i="8"/>
  <c r="BA22" i="8"/>
  <c r="AY22" i="8"/>
  <c r="AW22" i="8"/>
  <c r="AU22" i="8"/>
  <c r="AS22" i="8"/>
  <c r="AQ22" i="8"/>
  <c r="AO22" i="8"/>
  <c r="AM22" i="8"/>
  <c r="AK22" i="8"/>
  <c r="AI22" i="8"/>
  <c r="AG22" i="8"/>
  <c r="AE22" i="8"/>
  <c r="AC22" i="8"/>
  <c r="AA22" i="8"/>
  <c r="Y22" i="8"/>
  <c r="W22" i="8"/>
  <c r="U22" i="8"/>
  <c r="S22" i="8"/>
  <c r="Q22" i="8"/>
  <c r="O22" i="8"/>
  <c r="M22" i="8"/>
  <c r="K22" i="8"/>
  <c r="I22" i="8"/>
  <c r="G22" i="8"/>
  <c r="E22" i="8"/>
  <c r="C22" i="8"/>
  <c r="BQ21" i="8"/>
  <c r="BO21" i="8"/>
  <c r="BM21" i="8"/>
  <c r="BK21" i="8"/>
  <c r="BI21" i="8"/>
  <c r="BG21" i="8"/>
  <c r="BE21" i="8"/>
  <c r="BC21" i="8"/>
  <c r="BA21" i="8"/>
  <c r="AY21" i="8"/>
  <c r="AW21" i="8"/>
  <c r="AU21" i="8"/>
  <c r="AS21" i="8"/>
  <c r="AQ21" i="8"/>
  <c r="AO21" i="8"/>
  <c r="AM21" i="8"/>
  <c r="AK21" i="8"/>
  <c r="AI21" i="8"/>
  <c r="AG21" i="8"/>
  <c r="AE21" i="8"/>
  <c r="AC21" i="8"/>
  <c r="AA21" i="8"/>
  <c r="Y21" i="8"/>
  <c r="W21" i="8"/>
  <c r="U21" i="8"/>
  <c r="S21" i="8"/>
  <c r="Q21" i="8"/>
  <c r="O21" i="8"/>
  <c r="M21" i="8"/>
  <c r="K21" i="8"/>
  <c r="I21" i="8"/>
  <c r="G21" i="8"/>
  <c r="E21" i="8"/>
  <c r="C21" i="8"/>
  <c r="BQ20" i="8"/>
  <c r="BO20" i="8"/>
  <c r="BM20" i="8"/>
  <c r="BK20" i="8"/>
  <c r="BI20" i="8"/>
  <c r="BG20" i="8"/>
  <c r="BE20" i="8"/>
  <c r="BC20" i="8"/>
  <c r="BA20" i="8"/>
  <c r="AY20" i="8"/>
  <c r="AW20" i="8"/>
  <c r="AU20" i="8"/>
  <c r="AS20" i="8"/>
  <c r="AQ20" i="8"/>
  <c r="AO20" i="8"/>
  <c r="AM20" i="8"/>
  <c r="AK20" i="8"/>
  <c r="AI20" i="8"/>
  <c r="AG20" i="8"/>
  <c r="AE20" i="8"/>
  <c r="AC20" i="8"/>
  <c r="AA20" i="8"/>
  <c r="Y20" i="8"/>
  <c r="W20" i="8"/>
  <c r="U20" i="8"/>
  <c r="S20" i="8"/>
  <c r="Q20" i="8"/>
  <c r="O20" i="8"/>
  <c r="M20" i="8"/>
  <c r="K20" i="8"/>
  <c r="I20" i="8"/>
  <c r="G20" i="8"/>
  <c r="E20" i="8"/>
  <c r="C20" i="8"/>
  <c r="BQ19" i="8"/>
  <c r="BO19" i="8"/>
  <c r="BM19" i="8"/>
  <c r="BK19" i="8"/>
  <c r="BI19" i="8"/>
  <c r="BG19" i="8"/>
  <c r="BE19" i="8"/>
  <c r="BC19" i="8"/>
  <c r="BA19" i="8"/>
  <c r="AY19" i="8"/>
  <c r="AW19" i="8"/>
  <c r="AU19" i="8"/>
  <c r="AS19" i="8"/>
  <c r="AQ19" i="8"/>
  <c r="AO19" i="8"/>
  <c r="AM19" i="8"/>
  <c r="AK19" i="8"/>
  <c r="AI19" i="8"/>
  <c r="AG19" i="8"/>
  <c r="AE19" i="8"/>
  <c r="AC19" i="8"/>
  <c r="AA19" i="8"/>
  <c r="Y19" i="8"/>
  <c r="W19" i="8"/>
  <c r="U19" i="8"/>
  <c r="S19" i="8"/>
  <c r="Q19" i="8"/>
  <c r="O19" i="8"/>
  <c r="M19" i="8"/>
  <c r="K19" i="8"/>
  <c r="I19" i="8"/>
  <c r="G19" i="8"/>
  <c r="E19" i="8"/>
  <c r="C19" i="8"/>
  <c r="BQ18" i="8"/>
  <c r="BO18" i="8"/>
  <c r="BM18" i="8"/>
  <c r="BK18" i="8"/>
  <c r="BI18" i="8"/>
  <c r="BG18" i="8"/>
  <c r="BE18" i="8"/>
  <c r="BC18" i="8"/>
  <c r="BA18" i="8"/>
  <c r="AY18" i="8"/>
  <c r="AW18" i="8"/>
  <c r="AU18" i="8"/>
  <c r="AS18" i="8"/>
  <c r="AQ18" i="8"/>
  <c r="AO18" i="8"/>
  <c r="AM18" i="8"/>
  <c r="AK18" i="8"/>
  <c r="AI18" i="8"/>
  <c r="AG18" i="8"/>
  <c r="AE18" i="8"/>
  <c r="AC18" i="8"/>
  <c r="AA18" i="8"/>
  <c r="Y18" i="8"/>
  <c r="W18" i="8"/>
  <c r="U18" i="8"/>
  <c r="S18" i="8"/>
  <c r="Q18" i="8"/>
  <c r="O18" i="8"/>
  <c r="M18" i="8"/>
  <c r="K18" i="8"/>
  <c r="I18" i="8"/>
  <c r="G18" i="8"/>
  <c r="E18" i="8"/>
  <c r="C18" i="8"/>
  <c r="BQ17" i="8"/>
  <c r="BO17" i="8"/>
  <c r="BM17" i="8"/>
  <c r="BK17" i="8"/>
  <c r="BI17" i="8"/>
  <c r="BG17" i="8"/>
  <c r="BE17" i="8"/>
  <c r="BC17" i="8"/>
  <c r="BA17" i="8"/>
  <c r="AY17" i="8"/>
  <c r="AW17" i="8"/>
  <c r="AU17" i="8"/>
  <c r="AS17" i="8"/>
  <c r="AQ17" i="8"/>
  <c r="AO17" i="8"/>
  <c r="AM17" i="8"/>
  <c r="AK17" i="8"/>
  <c r="AI17" i="8"/>
  <c r="AG17" i="8"/>
  <c r="AE17" i="8"/>
  <c r="AC17" i="8"/>
  <c r="AA17" i="8"/>
  <c r="Y17" i="8"/>
  <c r="W17" i="8"/>
  <c r="U17" i="8"/>
  <c r="S17" i="8"/>
  <c r="Q17" i="8"/>
  <c r="O17" i="8"/>
  <c r="M17" i="8"/>
  <c r="K17" i="8"/>
  <c r="I17" i="8"/>
  <c r="G17" i="8"/>
  <c r="E17" i="8"/>
  <c r="C17" i="8"/>
  <c r="BQ16" i="8"/>
  <c r="BO16" i="8"/>
  <c r="BM16" i="8"/>
  <c r="BK16" i="8"/>
  <c r="BI16" i="8"/>
  <c r="BG16" i="8"/>
  <c r="BE16" i="8"/>
  <c r="BC16" i="8"/>
  <c r="BA16" i="8"/>
  <c r="AY16" i="8"/>
  <c r="AW16" i="8"/>
  <c r="AU16" i="8"/>
  <c r="AS16" i="8"/>
  <c r="AQ16" i="8"/>
  <c r="AO16" i="8"/>
  <c r="AM16" i="8"/>
  <c r="AK16" i="8"/>
  <c r="AI16" i="8"/>
  <c r="AG16" i="8"/>
  <c r="AE16" i="8"/>
  <c r="AC16" i="8"/>
  <c r="AA16" i="8"/>
  <c r="Y16" i="8"/>
  <c r="W16" i="8"/>
  <c r="U16" i="8"/>
  <c r="S16" i="8"/>
  <c r="Q16" i="8"/>
  <c r="O16" i="8"/>
  <c r="M16" i="8"/>
  <c r="K16" i="8"/>
  <c r="I16" i="8"/>
  <c r="G16" i="8"/>
  <c r="E16" i="8"/>
  <c r="C16" i="8"/>
  <c r="BQ15" i="8"/>
  <c r="BO15" i="8"/>
  <c r="BM15" i="8"/>
  <c r="BK15" i="8"/>
  <c r="BI15" i="8"/>
  <c r="BG15" i="8"/>
  <c r="BE15" i="8"/>
  <c r="BC15" i="8"/>
  <c r="BA15" i="8"/>
  <c r="AY15" i="8"/>
  <c r="AW15" i="8"/>
  <c r="AU15" i="8"/>
  <c r="AS15" i="8"/>
  <c r="AQ15" i="8"/>
  <c r="AO15" i="8"/>
  <c r="AM15" i="8"/>
  <c r="AK15" i="8"/>
  <c r="AI15" i="8"/>
  <c r="AG15" i="8"/>
  <c r="AE15" i="8"/>
  <c r="AC15" i="8"/>
  <c r="AA15" i="8"/>
  <c r="Y15" i="8"/>
  <c r="W15" i="8"/>
  <c r="U15" i="8"/>
  <c r="S15" i="8"/>
  <c r="Q15" i="8"/>
  <c r="O15" i="8"/>
  <c r="M15" i="8"/>
  <c r="K15" i="8"/>
  <c r="I15" i="8"/>
  <c r="G15" i="8"/>
  <c r="E15" i="8"/>
  <c r="C15" i="8"/>
  <c r="BQ14" i="8"/>
  <c r="BO14" i="8"/>
  <c r="BM14" i="8"/>
  <c r="BK14" i="8"/>
  <c r="BI14" i="8"/>
  <c r="BG14" i="8"/>
  <c r="BE14" i="8"/>
  <c r="BC14" i="8"/>
  <c r="BA14" i="8"/>
  <c r="AY14" i="8"/>
  <c r="AW14" i="8"/>
  <c r="AU14" i="8"/>
  <c r="AS14" i="8"/>
  <c r="AQ14" i="8"/>
  <c r="AO14" i="8"/>
  <c r="AM14" i="8"/>
  <c r="AK14" i="8"/>
  <c r="AI14" i="8"/>
  <c r="AG14" i="8"/>
  <c r="AE14" i="8"/>
  <c r="AC14" i="8"/>
  <c r="AA14" i="8"/>
  <c r="Y14" i="8"/>
  <c r="W14" i="8"/>
  <c r="U14" i="8"/>
  <c r="S14" i="8"/>
  <c r="Q14" i="8"/>
  <c r="O14" i="8"/>
  <c r="M14" i="8"/>
  <c r="K14" i="8"/>
  <c r="I14" i="8"/>
  <c r="G14" i="8"/>
  <c r="C14" i="8"/>
  <c r="BQ13" i="8"/>
  <c r="BO13" i="8"/>
  <c r="BM13" i="8"/>
  <c r="BK13" i="8"/>
  <c r="BI13" i="8"/>
  <c r="BG13" i="8"/>
  <c r="BE13" i="8"/>
  <c r="BC13" i="8"/>
  <c r="BA13" i="8"/>
  <c r="AY13" i="8"/>
  <c r="AW13" i="8"/>
  <c r="AU13" i="8"/>
  <c r="AS13" i="8"/>
  <c r="AQ13" i="8"/>
  <c r="AO13" i="8"/>
  <c r="AM13" i="8"/>
  <c r="AK13" i="8"/>
  <c r="AI13" i="8"/>
  <c r="AG13" i="8"/>
  <c r="AE13" i="8"/>
  <c r="AC13" i="8"/>
  <c r="AA13" i="8"/>
  <c r="Y13" i="8"/>
  <c r="W13" i="8"/>
  <c r="U13" i="8"/>
  <c r="S13" i="8"/>
  <c r="Q13" i="8"/>
  <c r="O13" i="8"/>
  <c r="M13" i="8"/>
  <c r="K13" i="8"/>
  <c r="I13" i="8"/>
  <c r="G13" i="8"/>
  <c r="E13" i="8"/>
  <c r="C13" i="8"/>
  <c r="BQ12" i="8"/>
  <c r="BO12" i="8"/>
  <c r="BM12" i="8"/>
  <c r="BK12" i="8"/>
  <c r="BI12" i="8"/>
  <c r="BG12" i="8"/>
  <c r="BE12" i="8"/>
  <c r="BC12" i="8"/>
  <c r="BA12" i="8"/>
  <c r="AY12" i="8"/>
  <c r="AW12" i="8"/>
  <c r="AU12" i="8"/>
  <c r="AS12" i="8"/>
  <c r="AQ12" i="8"/>
  <c r="AO12" i="8"/>
  <c r="AM12" i="8"/>
  <c r="AK12" i="8"/>
  <c r="AI12" i="8"/>
  <c r="AG12" i="8"/>
  <c r="AE12" i="8"/>
  <c r="AC12" i="8"/>
  <c r="AA12" i="8"/>
  <c r="Y12" i="8"/>
  <c r="W12" i="8"/>
  <c r="U12" i="8"/>
  <c r="S12" i="8"/>
  <c r="Q12" i="8"/>
  <c r="O12" i="8"/>
  <c r="M12" i="8"/>
  <c r="K12" i="8"/>
  <c r="I12" i="8"/>
  <c r="G12" i="8"/>
  <c r="E12" i="8"/>
  <c r="C12" i="8"/>
  <c r="BQ11" i="8"/>
  <c r="BO11" i="8"/>
  <c r="BM11" i="8"/>
  <c r="BK11" i="8"/>
  <c r="BI11" i="8"/>
  <c r="BG11" i="8"/>
  <c r="BE11" i="8"/>
  <c r="BC11" i="8"/>
  <c r="BA11" i="8"/>
  <c r="AY11" i="8"/>
  <c r="AW11" i="8"/>
  <c r="AU11" i="8"/>
  <c r="AS11" i="8"/>
  <c r="AQ11" i="8"/>
  <c r="AO11" i="8"/>
  <c r="AM11" i="8"/>
  <c r="AK11" i="8"/>
  <c r="AI11" i="8"/>
  <c r="AG11" i="8"/>
  <c r="AE11" i="8"/>
  <c r="AC11" i="8"/>
  <c r="AA11" i="8"/>
  <c r="Y11" i="8"/>
  <c r="W11" i="8"/>
  <c r="U11" i="8"/>
  <c r="S11" i="8"/>
  <c r="Q11" i="8"/>
  <c r="O11" i="8"/>
  <c r="M11" i="8"/>
  <c r="K11" i="8"/>
  <c r="I11" i="8"/>
  <c r="G11" i="8"/>
  <c r="E11" i="8"/>
  <c r="C11" i="8"/>
  <c r="BQ10" i="8"/>
  <c r="BO10" i="8"/>
  <c r="BM10" i="8"/>
  <c r="BK10" i="8"/>
  <c r="BI10" i="8"/>
  <c r="BG10" i="8"/>
  <c r="BE10" i="8"/>
  <c r="BC10" i="8"/>
  <c r="BA10" i="8"/>
  <c r="AY10" i="8"/>
  <c r="AW10" i="8"/>
  <c r="AU10" i="8"/>
  <c r="AS10" i="8"/>
  <c r="AQ10" i="8"/>
  <c r="AO10" i="8"/>
  <c r="AM10" i="8"/>
  <c r="AK10" i="8"/>
  <c r="AI10" i="8"/>
  <c r="AG10" i="8"/>
  <c r="AE10" i="8"/>
  <c r="AC10" i="8"/>
  <c r="AA10" i="8"/>
  <c r="Y10" i="8"/>
  <c r="W10" i="8"/>
  <c r="U10" i="8"/>
  <c r="S10" i="8"/>
  <c r="Q10" i="8"/>
  <c r="O10" i="8"/>
  <c r="M10" i="8"/>
  <c r="K10" i="8"/>
  <c r="I10" i="8"/>
  <c r="G10" i="8"/>
  <c r="E10" i="8"/>
  <c r="C10" i="8"/>
  <c r="BQ9" i="8"/>
  <c r="BO9" i="8"/>
  <c r="BM9" i="8"/>
  <c r="BK9" i="8"/>
  <c r="BI9" i="8"/>
  <c r="BG9" i="8"/>
  <c r="BE9" i="8"/>
  <c r="BC9" i="8"/>
  <c r="BA9" i="8"/>
  <c r="AY9" i="8"/>
  <c r="AW9" i="8"/>
  <c r="AU9" i="8"/>
  <c r="AS9" i="8"/>
  <c r="AQ9" i="8"/>
  <c r="AO9" i="8"/>
  <c r="AM9" i="8"/>
  <c r="AK9" i="8"/>
  <c r="AI9" i="8"/>
  <c r="AG9" i="8"/>
  <c r="AE9" i="8"/>
  <c r="AC9" i="8"/>
  <c r="AA9" i="8"/>
  <c r="Y9" i="8"/>
  <c r="W9" i="8"/>
  <c r="U9" i="8"/>
  <c r="S9" i="8"/>
  <c r="Q9" i="8"/>
  <c r="O9" i="8"/>
  <c r="M9" i="8"/>
  <c r="K9" i="8"/>
  <c r="I9" i="8"/>
  <c r="G9" i="8"/>
  <c r="E9" i="8"/>
  <c r="C9" i="8"/>
  <c r="BQ8" i="8"/>
  <c r="BO8" i="8"/>
  <c r="BM8" i="8"/>
  <c r="BK8" i="8"/>
  <c r="BI8" i="8"/>
  <c r="BG8" i="8"/>
  <c r="BE8" i="8"/>
  <c r="BC8" i="8"/>
  <c r="BA8" i="8"/>
  <c r="AY8" i="8"/>
  <c r="AW8" i="8"/>
  <c r="AU8" i="8"/>
  <c r="AS8" i="8"/>
  <c r="AQ8" i="8"/>
  <c r="AO8" i="8"/>
  <c r="AM8" i="8"/>
  <c r="AK8" i="8"/>
  <c r="AI8" i="8"/>
  <c r="AG8" i="8"/>
  <c r="AE8" i="8"/>
  <c r="AC8" i="8"/>
  <c r="AA8" i="8"/>
  <c r="Y8" i="8"/>
  <c r="W8" i="8"/>
  <c r="U8" i="8"/>
  <c r="S8" i="8"/>
  <c r="Q8" i="8"/>
  <c r="O8" i="8"/>
  <c r="M8" i="8"/>
  <c r="K8" i="8"/>
  <c r="I8" i="8"/>
  <c r="G8" i="8"/>
  <c r="E8" i="8"/>
  <c r="C8" i="8"/>
  <c r="BQ7" i="8"/>
  <c r="BO7" i="8"/>
  <c r="BM7" i="8"/>
  <c r="BK7" i="8"/>
  <c r="BI7" i="8"/>
  <c r="BG7" i="8"/>
  <c r="BE7" i="8"/>
  <c r="BC7" i="8"/>
  <c r="BA7" i="8"/>
  <c r="AY7" i="8"/>
  <c r="AW7" i="8"/>
  <c r="AU7" i="8"/>
  <c r="AS7" i="8"/>
  <c r="AQ7" i="8"/>
  <c r="AO7" i="8"/>
  <c r="AM7" i="8"/>
  <c r="AK7" i="8"/>
  <c r="AI7" i="8"/>
  <c r="AG7" i="8"/>
  <c r="AE7" i="8"/>
  <c r="AC7" i="8"/>
  <c r="AA7" i="8"/>
  <c r="Y7" i="8"/>
  <c r="W7" i="8"/>
  <c r="U7" i="8"/>
  <c r="S7" i="8"/>
  <c r="Q7" i="8"/>
  <c r="O7" i="8"/>
  <c r="M7" i="8"/>
  <c r="K7" i="8"/>
  <c r="I7" i="8"/>
  <c r="G7" i="8"/>
  <c r="E7" i="8"/>
  <c r="C7" i="8"/>
  <c r="BQ6" i="8"/>
  <c r="BO6" i="8"/>
  <c r="BM6" i="8"/>
  <c r="BK6" i="8"/>
  <c r="BI6" i="8"/>
  <c r="BG6" i="8"/>
  <c r="BE6" i="8"/>
  <c r="BC6" i="8"/>
  <c r="BA6" i="8"/>
  <c r="AY6" i="8"/>
  <c r="AW6" i="8"/>
  <c r="AU6" i="8"/>
  <c r="AS6" i="8"/>
  <c r="AQ6" i="8"/>
  <c r="AO6" i="8"/>
  <c r="AM6" i="8"/>
  <c r="AK6" i="8"/>
  <c r="AI6" i="8"/>
  <c r="AG6" i="8"/>
  <c r="AE6" i="8"/>
  <c r="AC6" i="8"/>
  <c r="AA6" i="8"/>
  <c r="Y6" i="8"/>
  <c r="W6" i="8"/>
  <c r="U6" i="8"/>
  <c r="S6" i="8"/>
  <c r="Q6" i="8"/>
  <c r="O6" i="8"/>
  <c r="M6" i="8"/>
  <c r="K6" i="8"/>
  <c r="I6" i="8"/>
  <c r="G6" i="8"/>
  <c r="E6" i="8"/>
  <c r="C6" i="8"/>
  <c r="BQ5" i="8"/>
  <c r="BO5" i="8"/>
  <c r="BM5" i="8"/>
  <c r="BK5" i="8"/>
  <c r="BI5" i="8"/>
  <c r="BG5" i="8"/>
  <c r="BE5" i="8"/>
  <c r="BC5" i="8"/>
  <c r="BA5" i="8"/>
  <c r="AY5" i="8"/>
  <c r="AW5" i="8"/>
  <c r="AU5" i="8"/>
  <c r="AS5" i="8"/>
  <c r="AQ5" i="8"/>
  <c r="AO5" i="8"/>
  <c r="AM5" i="8"/>
  <c r="AK5" i="8"/>
  <c r="AI5" i="8"/>
  <c r="AG5" i="8"/>
  <c r="AE5" i="8"/>
  <c r="AC5" i="8"/>
  <c r="AA5" i="8"/>
  <c r="Y5" i="8"/>
  <c r="W5" i="8"/>
  <c r="U5" i="8"/>
  <c r="S5" i="8"/>
  <c r="Q5" i="8"/>
  <c r="O5" i="8"/>
  <c r="M5" i="8"/>
  <c r="K5" i="8"/>
  <c r="I5" i="8"/>
  <c r="G5" i="8"/>
  <c r="E5" i="8"/>
  <c r="C5" i="8"/>
  <c r="BQ4" i="8"/>
  <c r="BO4" i="8"/>
  <c r="BM4" i="8"/>
  <c r="BK4" i="8"/>
  <c r="BI4" i="8"/>
  <c r="BG4" i="8"/>
  <c r="BE4" i="8"/>
  <c r="BC4" i="8"/>
  <c r="BA4" i="8"/>
  <c r="AY4" i="8"/>
  <c r="AW4" i="8"/>
  <c r="AU4" i="8"/>
  <c r="AS4" i="8"/>
  <c r="AQ4" i="8"/>
  <c r="AO4" i="8"/>
  <c r="AM4" i="8"/>
  <c r="AK4" i="8"/>
  <c r="AI4" i="8"/>
  <c r="AG4" i="8"/>
  <c r="AE4" i="8"/>
  <c r="AC4" i="8"/>
  <c r="AA4" i="8"/>
  <c r="Y4" i="8"/>
  <c r="W4" i="8"/>
  <c r="U4" i="8"/>
  <c r="S4" i="8"/>
  <c r="Q4" i="8"/>
  <c r="O4" i="8"/>
  <c r="M4" i="8"/>
  <c r="K4" i="8"/>
  <c r="I4" i="8"/>
  <c r="G4" i="8"/>
  <c r="E4" i="8"/>
  <c r="C4" i="8"/>
  <c r="BQ3" i="8"/>
  <c r="BO3" i="8"/>
  <c r="BM3" i="8"/>
  <c r="BK3" i="8"/>
  <c r="BI3" i="8"/>
  <c r="BG3" i="8"/>
  <c r="BE3" i="8"/>
  <c r="BC3" i="8"/>
  <c r="BA3" i="8"/>
  <c r="AY3" i="8"/>
  <c r="AW3" i="8"/>
  <c r="AU3" i="8"/>
  <c r="AS3" i="8"/>
  <c r="AQ3" i="8"/>
  <c r="AO3" i="8"/>
  <c r="AM3" i="8"/>
  <c r="AK3" i="8"/>
  <c r="AI3" i="8"/>
  <c r="AG3" i="8"/>
  <c r="AE3" i="8"/>
  <c r="AC3" i="8"/>
  <c r="AA3" i="8"/>
  <c r="Y3" i="8"/>
  <c r="W3" i="8"/>
  <c r="U3" i="8"/>
  <c r="S3" i="8"/>
  <c r="Q3" i="8"/>
  <c r="O3" i="8"/>
  <c r="M3" i="8"/>
  <c r="K3" i="8"/>
  <c r="I3" i="8"/>
  <c r="G3" i="8"/>
  <c r="E3" i="8"/>
  <c r="C3" i="8"/>
  <c r="BS34" i="7"/>
  <c r="BP34" i="7"/>
  <c r="BN34" i="7"/>
  <c r="BL34" i="7"/>
  <c r="BJ34" i="7"/>
  <c r="BH34" i="7"/>
  <c r="BF34" i="7"/>
  <c r="BD34" i="7"/>
  <c r="BB34" i="7"/>
  <c r="AZ34" i="7"/>
  <c r="AX34" i="7"/>
  <c r="AV34" i="7"/>
  <c r="AT34" i="7"/>
  <c r="AR34" i="7"/>
  <c r="AP34" i="7"/>
  <c r="AN34" i="7"/>
  <c r="AL34" i="7"/>
  <c r="AJ34" i="7"/>
  <c r="AH34" i="7"/>
  <c r="AF34" i="7"/>
  <c r="AD34" i="7"/>
  <c r="AB34" i="7"/>
  <c r="Z34" i="7"/>
  <c r="X34" i="7"/>
  <c r="V34" i="7"/>
  <c r="T34" i="7"/>
  <c r="R34" i="7"/>
  <c r="P34" i="7"/>
  <c r="N34" i="7"/>
  <c r="L34" i="7"/>
  <c r="J34" i="7"/>
  <c r="H34" i="7"/>
  <c r="F34" i="7"/>
  <c r="D34" i="7"/>
  <c r="B34" i="7"/>
  <c r="BQ33" i="7"/>
  <c r="BO33" i="7"/>
  <c r="BM33" i="7"/>
  <c r="BK33" i="7"/>
  <c r="BI33" i="7"/>
  <c r="BG33" i="7"/>
  <c r="BE33" i="7"/>
  <c r="BC33" i="7"/>
  <c r="BA33" i="7"/>
  <c r="AY33" i="7"/>
  <c r="AW33" i="7"/>
  <c r="AU33" i="7"/>
  <c r="AS33" i="7"/>
  <c r="AQ33" i="7"/>
  <c r="AO33" i="7"/>
  <c r="AM33" i="7"/>
  <c r="AK33" i="7"/>
  <c r="AI33" i="7"/>
  <c r="AG33" i="7"/>
  <c r="AE33" i="7"/>
  <c r="AC33" i="7"/>
  <c r="AA33" i="7"/>
  <c r="Y33" i="7"/>
  <c r="W33" i="7"/>
  <c r="U33" i="7"/>
  <c r="S33" i="7"/>
  <c r="Q33" i="7"/>
  <c r="O33" i="7"/>
  <c r="M33" i="7"/>
  <c r="K33" i="7"/>
  <c r="I33" i="7"/>
  <c r="G33" i="7"/>
  <c r="E33" i="7"/>
  <c r="C33" i="7"/>
  <c r="BQ32" i="7"/>
  <c r="BO32" i="7"/>
  <c r="BM32" i="7"/>
  <c r="BK32" i="7"/>
  <c r="BI32" i="7"/>
  <c r="BG32" i="7"/>
  <c r="BE32" i="7"/>
  <c r="BC32" i="7"/>
  <c r="BA32" i="7"/>
  <c r="AY32" i="7"/>
  <c r="AW32" i="7"/>
  <c r="AU32" i="7"/>
  <c r="AS32" i="7"/>
  <c r="AQ32" i="7"/>
  <c r="AO32" i="7"/>
  <c r="AM32" i="7"/>
  <c r="AK32" i="7"/>
  <c r="AI32" i="7"/>
  <c r="AG32" i="7"/>
  <c r="AE32" i="7"/>
  <c r="AC32" i="7"/>
  <c r="AA32" i="7"/>
  <c r="Y32" i="7"/>
  <c r="W32" i="7"/>
  <c r="U32" i="7"/>
  <c r="S32" i="7"/>
  <c r="Q32" i="7"/>
  <c r="O32" i="7"/>
  <c r="M32" i="7"/>
  <c r="K32" i="7"/>
  <c r="I32" i="7"/>
  <c r="G32" i="7"/>
  <c r="E32" i="7"/>
  <c r="C32" i="7"/>
  <c r="BQ31" i="7"/>
  <c r="BO31" i="7"/>
  <c r="BM31" i="7"/>
  <c r="BK31" i="7"/>
  <c r="BI31" i="7"/>
  <c r="BG31" i="7"/>
  <c r="BE31" i="7"/>
  <c r="BC31" i="7"/>
  <c r="BA31" i="7"/>
  <c r="AY31" i="7"/>
  <c r="AW31" i="7"/>
  <c r="AU31" i="7"/>
  <c r="AS31" i="7"/>
  <c r="AQ31" i="7"/>
  <c r="AO31" i="7"/>
  <c r="AM31" i="7"/>
  <c r="AK31" i="7"/>
  <c r="AI31" i="7"/>
  <c r="AG31" i="7"/>
  <c r="AE31" i="7"/>
  <c r="AC31" i="7"/>
  <c r="AA31" i="7"/>
  <c r="Y31" i="7"/>
  <c r="W31" i="7"/>
  <c r="U31" i="7"/>
  <c r="S31" i="7"/>
  <c r="Q31" i="7"/>
  <c r="O31" i="7"/>
  <c r="M31" i="7"/>
  <c r="K31" i="7"/>
  <c r="I31" i="7"/>
  <c r="G31" i="7"/>
  <c r="E31" i="7"/>
  <c r="C31" i="7"/>
  <c r="BQ30" i="7"/>
  <c r="BO30" i="7"/>
  <c r="BM30" i="7"/>
  <c r="BK30" i="7"/>
  <c r="BI30" i="7"/>
  <c r="BG30" i="7"/>
  <c r="BE30" i="7"/>
  <c r="BC30" i="7"/>
  <c r="BA30" i="7"/>
  <c r="AY30" i="7"/>
  <c r="AW30" i="7"/>
  <c r="AU30" i="7"/>
  <c r="AS30" i="7"/>
  <c r="AQ30" i="7"/>
  <c r="AO30" i="7"/>
  <c r="AM30" i="7"/>
  <c r="AK30" i="7"/>
  <c r="AI30" i="7"/>
  <c r="AG30" i="7"/>
  <c r="AE30" i="7"/>
  <c r="AC30" i="7"/>
  <c r="AA30" i="7"/>
  <c r="Y30" i="7"/>
  <c r="W30" i="7"/>
  <c r="U30" i="7"/>
  <c r="S30" i="7"/>
  <c r="Q30" i="7"/>
  <c r="O30" i="7"/>
  <c r="M30" i="7"/>
  <c r="K30" i="7"/>
  <c r="I30" i="7"/>
  <c r="G30" i="7"/>
  <c r="E30" i="7"/>
  <c r="C30" i="7"/>
  <c r="BQ29" i="7"/>
  <c r="BO29" i="7"/>
  <c r="BM29" i="7"/>
  <c r="BK29" i="7"/>
  <c r="BI29" i="7"/>
  <c r="BG29" i="7"/>
  <c r="BE29" i="7"/>
  <c r="BC29" i="7"/>
  <c r="BA29" i="7"/>
  <c r="AY29" i="7"/>
  <c r="AW29" i="7"/>
  <c r="AU29" i="7"/>
  <c r="AS29" i="7"/>
  <c r="AQ29" i="7"/>
  <c r="AO29" i="7"/>
  <c r="AM29" i="7"/>
  <c r="AK29" i="7"/>
  <c r="AI29" i="7"/>
  <c r="AG29" i="7"/>
  <c r="AE29" i="7"/>
  <c r="AC29" i="7"/>
  <c r="AA29" i="7"/>
  <c r="Y29" i="7"/>
  <c r="W29" i="7"/>
  <c r="U29" i="7"/>
  <c r="S29" i="7"/>
  <c r="Q29" i="7"/>
  <c r="O29" i="7"/>
  <c r="M29" i="7"/>
  <c r="K29" i="7"/>
  <c r="I29" i="7"/>
  <c r="G29" i="7"/>
  <c r="E29" i="7"/>
  <c r="C29" i="7"/>
  <c r="BQ28" i="7"/>
  <c r="BO28" i="7"/>
  <c r="BM28" i="7"/>
  <c r="BK28" i="7"/>
  <c r="BI28" i="7"/>
  <c r="BG28" i="7"/>
  <c r="BE28" i="7"/>
  <c r="BC28" i="7"/>
  <c r="BA28" i="7"/>
  <c r="AY28" i="7"/>
  <c r="AW28" i="7"/>
  <c r="AU28" i="7"/>
  <c r="AS28" i="7"/>
  <c r="AQ28" i="7"/>
  <c r="AO28" i="7"/>
  <c r="AM28" i="7"/>
  <c r="AK28" i="7"/>
  <c r="AI28" i="7"/>
  <c r="AG28" i="7"/>
  <c r="AE28" i="7"/>
  <c r="AC28" i="7"/>
  <c r="AA28" i="7"/>
  <c r="Y28" i="7"/>
  <c r="W28" i="7"/>
  <c r="U28" i="7"/>
  <c r="S28" i="7"/>
  <c r="Q28" i="7"/>
  <c r="O28" i="7"/>
  <c r="M28" i="7"/>
  <c r="K28" i="7"/>
  <c r="I28" i="7"/>
  <c r="G28" i="7"/>
  <c r="E28" i="7"/>
  <c r="C28" i="7"/>
  <c r="BQ27" i="7"/>
  <c r="BO27" i="7"/>
  <c r="BM27" i="7"/>
  <c r="BK27" i="7"/>
  <c r="BI27" i="7"/>
  <c r="BG27" i="7"/>
  <c r="BE27" i="7"/>
  <c r="BC27" i="7"/>
  <c r="BA27" i="7"/>
  <c r="AY27" i="7"/>
  <c r="AW27" i="7"/>
  <c r="AU27" i="7"/>
  <c r="AS27" i="7"/>
  <c r="AQ27" i="7"/>
  <c r="AO27" i="7"/>
  <c r="AM27" i="7"/>
  <c r="AK27" i="7"/>
  <c r="AI27" i="7"/>
  <c r="AG27" i="7"/>
  <c r="AE27" i="7"/>
  <c r="AC27" i="7"/>
  <c r="AA27" i="7"/>
  <c r="Y27" i="7"/>
  <c r="W27" i="7"/>
  <c r="U27" i="7"/>
  <c r="S27" i="7"/>
  <c r="Q27" i="7"/>
  <c r="O27" i="7"/>
  <c r="M27" i="7"/>
  <c r="K27" i="7"/>
  <c r="I27" i="7"/>
  <c r="G27" i="7"/>
  <c r="E27" i="7"/>
  <c r="C27" i="7"/>
  <c r="BQ26" i="7"/>
  <c r="BO26" i="7"/>
  <c r="BM26" i="7"/>
  <c r="BK26" i="7"/>
  <c r="BI26" i="7"/>
  <c r="BG26" i="7"/>
  <c r="BE26" i="7"/>
  <c r="BC26" i="7"/>
  <c r="BA26" i="7"/>
  <c r="AY26" i="7"/>
  <c r="AW26" i="7"/>
  <c r="AU26" i="7"/>
  <c r="AS26" i="7"/>
  <c r="AQ26" i="7"/>
  <c r="AO26" i="7"/>
  <c r="AM26" i="7"/>
  <c r="AK26" i="7"/>
  <c r="AI26" i="7"/>
  <c r="AG26" i="7"/>
  <c r="AE26" i="7"/>
  <c r="AC26" i="7"/>
  <c r="AA26" i="7"/>
  <c r="Y26" i="7"/>
  <c r="W26" i="7"/>
  <c r="U26" i="7"/>
  <c r="S26" i="7"/>
  <c r="Q26" i="7"/>
  <c r="O26" i="7"/>
  <c r="M26" i="7"/>
  <c r="K26" i="7"/>
  <c r="I26" i="7"/>
  <c r="G26" i="7"/>
  <c r="E26" i="7"/>
  <c r="C26" i="7"/>
  <c r="BQ25" i="7"/>
  <c r="BO25" i="7"/>
  <c r="BM25" i="7"/>
  <c r="BK25" i="7"/>
  <c r="BI25" i="7"/>
  <c r="BG25" i="7"/>
  <c r="BE25" i="7"/>
  <c r="BC25" i="7"/>
  <c r="BA25" i="7"/>
  <c r="AY25" i="7"/>
  <c r="AW25" i="7"/>
  <c r="AU25" i="7"/>
  <c r="AS25" i="7"/>
  <c r="AQ25" i="7"/>
  <c r="AO25" i="7"/>
  <c r="AM25" i="7"/>
  <c r="AK25" i="7"/>
  <c r="AI25" i="7"/>
  <c r="AG25" i="7"/>
  <c r="AE25" i="7"/>
  <c r="AC25" i="7"/>
  <c r="AA25" i="7"/>
  <c r="Y25" i="7"/>
  <c r="W25" i="7"/>
  <c r="U25" i="7"/>
  <c r="S25" i="7"/>
  <c r="Q25" i="7"/>
  <c r="O25" i="7"/>
  <c r="M25" i="7"/>
  <c r="K25" i="7"/>
  <c r="I25" i="7"/>
  <c r="G25" i="7"/>
  <c r="E25" i="7"/>
  <c r="C25" i="7"/>
  <c r="BQ24" i="7"/>
  <c r="BO24" i="7"/>
  <c r="BM24" i="7"/>
  <c r="BK24" i="7"/>
  <c r="BI24" i="7"/>
  <c r="BG24" i="7"/>
  <c r="BE24" i="7"/>
  <c r="BC24" i="7"/>
  <c r="BA24" i="7"/>
  <c r="AY24" i="7"/>
  <c r="AW24" i="7"/>
  <c r="AU24" i="7"/>
  <c r="AS24" i="7"/>
  <c r="AQ24" i="7"/>
  <c r="AO24" i="7"/>
  <c r="AM24" i="7"/>
  <c r="AK24" i="7"/>
  <c r="AI24" i="7"/>
  <c r="AG24" i="7"/>
  <c r="AE24" i="7"/>
  <c r="AC24" i="7"/>
  <c r="AA24" i="7"/>
  <c r="Y24" i="7"/>
  <c r="W24" i="7"/>
  <c r="U24" i="7"/>
  <c r="S24" i="7"/>
  <c r="Q24" i="7"/>
  <c r="O24" i="7"/>
  <c r="M24" i="7"/>
  <c r="K24" i="7"/>
  <c r="I24" i="7"/>
  <c r="G24" i="7"/>
  <c r="E24" i="7"/>
  <c r="C24" i="7"/>
  <c r="BQ23" i="7"/>
  <c r="BO23" i="7"/>
  <c r="BM23" i="7"/>
  <c r="BK23" i="7"/>
  <c r="BI23" i="7"/>
  <c r="BG23" i="7"/>
  <c r="BE23" i="7"/>
  <c r="BC23" i="7"/>
  <c r="BA23" i="7"/>
  <c r="AY23" i="7"/>
  <c r="AW23" i="7"/>
  <c r="AU23" i="7"/>
  <c r="AS23" i="7"/>
  <c r="AQ23" i="7"/>
  <c r="AO23" i="7"/>
  <c r="AM23" i="7"/>
  <c r="AK23" i="7"/>
  <c r="AI23" i="7"/>
  <c r="AG23" i="7"/>
  <c r="AE23" i="7"/>
  <c r="AC23" i="7"/>
  <c r="AA23" i="7"/>
  <c r="Y23" i="7"/>
  <c r="W23" i="7"/>
  <c r="U23" i="7"/>
  <c r="S23" i="7"/>
  <c r="Q23" i="7"/>
  <c r="O23" i="7"/>
  <c r="M23" i="7"/>
  <c r="K23" i="7"/>
  <c r="I23" i="7"/>
  <c r="G23" i="7"/>
  <c r="E23" i="7"/>
  <c r="C23" i="7"/>
  <c r="BQ22" i="7"/>
  <c r="BO22" i="7"/>
  <c r="BM22" i="7"/>
  <c r="BK22" i="7"/>
  <c r="BI22" i="7"/>
  <c r="BG22" i="7"/>
  <c r="BE22" i="7"/>
  <c r="BC22" i="7"/>
  <c r="BA22" i="7"/>
  <c r="AY22" i="7"/>
  <c r="AW22" i="7"/>
  <c r="AU22" i="7"/>
  <c r="AS22" i="7"/>
  <c r="AQ22" i="7"/>
  <c r="AO22" i="7"/>
  <c r="AM22" i="7"/>
  <c r="AK22" i="7"/>
  <c r="AI22" i="7"/>
  <c r="AG22" i="7"/>
  <c r="AE22" i="7"/>
  <c r="AC22" i="7"/>
  <c r="AA22" i="7"/>
  <c r="Y22" i="7"/>
  <c r="W22" i="7"/>
  <c r="U22" i="7"/>
  <c r="S22" i="7"/>
  <c r="Q22" i="7"/>
  <c r="O22" i="7"/>
  <c r="M22" i="7"/>
  <c r="K22" i="7"/>
  <c r="I22" i="7"/>
  <c r="G22" i="7"/>
  <c r="E22" i="7"/>
  <c r="C22" i="7"/>
  <c r="BQ21" i="7"/>
  <c r="BO21" i="7"/>
  <c r="BM21" i="7"/>
  <c r="BK21" i="7"/>
  <c r="BI21" i="7"/>
  <c r="BG21" i="7"/>
  <c r="BE21" i="7"/>
  <c r="BC21" i="7"/>
  <c r="BA21" i="7"/>
  <c r="AY21" i="7"/>
  <c r="AW21" i="7"/>
  <c r="AU21" i="7"/>
  <c r="AS21" i="7"/>
  <c r="AQ21" i="7"/>
  <c r="AO21" i="7"/>
  <c r="AM21" i="7"/>
  <c r="AK21" i="7"/>
  <c r="AI21" i="7"/>
  <c r="AG21" i="7"/>
  <c r="AE21" i="7"/>
  <c r="AC21" i="7"/>
  <c r="AA21" i="7"/>
  <c r="Y21" i="7"/>
  <c r="W21" i="7"/>
  <c r="U21" i="7"/>
  <c r="S21" i="7"/>
  <c r="Q21" i="7"/>
  <c r="O21" i="7"/>
  <c r="M21" i="7"/>
  <c r="K21" i="7"/>
  <c r="I21" i="7"/>
  <c r="G21" i="7"/>
  <c r="E21" i="7"/>
  <c r="C21" i="7"/>
  <c r="BQ20" i="7"/>
  <c r="BO20" i="7"/>
  <c r="BM20" i="7"/>
  <c r="BK20" i="7"/>
  <c r="BI20" i="7"/>
  <c r="BG20" i="7"/>
  <c r="BE20" i="7"/>
  <c r="BC20" i="7"/>
  <c r="BA20" i="7"/>
  <c r="AY20" i="7"/>
  <c r="AW20" i="7"/>
  <c r="AU20" i="7"/>
  <c r="AS20" i="7"/>
  <c r="AQ20" i="7"/>
  <c r="AO20" i="7"/>
  <c r="AM20" i="7"/>
  <c r="AK20" i="7"/>
  <c r="AI20" i="7"/>
  <c r="AG20" i="7"/>
  <c r="AE20" i="7"/>
  <c r="AC20" i="7"/>
  <c r="AA20" i="7"/>
  <c r="Y20" i="7"/>
  <c r="W20" i="7"/>
  <c r="U20" i="7"/>
  <c r="S20" i="7"/>
  <c r="Q20" i="7"/>
  <c r="O20" i="7"/>
  <c r="M20" i="7"/>
  <c r="K20" i="7"/>
  <c r="I20" i="7"/>
  <c r="G20" i="7"/>
  <c r="E20" i="7"/>
  <c r="C20" i="7"/>
  <c r="BQ19" i="7"/>
  <c r="BO19" i="7"/>
  <c r="BM19" i="7"/>
  <c r="BK19" i="7"/>
  <c r="BI19" i="7"/>
  <c r="BG19" i="7"/>
  <c r="BE19" i="7"/>
  <c r="BC19" i="7"/>
  <c r="BA19" i="7"/>
  <c r="AY19" i="7"/>
  <c r="AW19" i="7"/>
  <c r="AU19" i="7"/>
  <c r="AS19" i="7"/>
  <c r="AQ19" i="7"/>
  <c r="AO19" i="7"/>
  <c r="AM19" i="7"/>
  <c r="AK19" i="7"/>
  <c r="AI19" i="7"/>
  <c r="AG19" i="7"/>
  <c r="AE19" i="7"/>
  <c r="AC19" i="7"/>
  <c r="AA19" i="7"/>
  <c r="Y19" i="7"/>
  <c r="W19" i="7"/>
  <c r="U19" i="7"/>
  <c r="S19" i="7"/>
  <c r="Q19" i="7"/>
  <c r="O19" i="7"/>
  <c r="M19" i="7"/>
  <c r="K19" i="7"/>
  <c r="I19" i="7"/>
  <c r="G19" i="7"/>
  <c r="E19" i="7"/>
  <c r="C19" i="7"/>
  <c r="BQ18" i="7"/>
  <c r="BO18" i="7"/>
  <c r="BM18" i="7"/>
  <c r="BK18" i="7"/>
  <c r="BI18" i="7"/>
  <c r="BG18" i="7"/>
  <c r="BE18" i="7"/>
  <c r="BC18" i="7"/>
  <c r="BA18" i="7"/>
  <c r="AY18" i="7"/>
  <c r="AW18" i="7"/>
  <c r="AU18" i="7"/>
  <c r="AS18" i="7"/>
  <c r="AQ18" i="7"/>
  <c r="AO18" i="7"/>
  <c r="AM18" i="7"/>
  <c r="AK18" i="7"/>
  <c r="AI18" i="7"/>
  <c r="AG18" i="7"/>
  <c r="AE18" i="7"/>
  <c r="AC18" i="7"/>
  <c r="AA18" i="7"/>
  <c r="Y18" i="7"/>
  <c r="W18" i="7"/>
  <c r="U18" i="7"/>
  <c r="S18" i="7"/>
  <c r="Q18" i="7"/>
  <c r="O18" i="7"/>
  <c r="M18" i="7"/>
  <c r="K18" i="7"/>
  <c r="I18" i="7"/>
  <c r="G18" i="7"/>
  <c r="E18" i="7"/>
  <c r="C18" i="7"/>
  <c r="BQ17" i="7"/>
  <c r="BO17" i="7"/>
  <c r="BM17" i="7"/>
  <c r="BK17" i="7"/>
  <c r="BI17" i="7"/>
  <c r="BG17" i="7"/>
  <c r="BE17" i="7"/>
  <c r="BC17" i="7"/>
  <c r="BA17" i="7"/>
  <c r="AY17" i="7"/>
  <c r="AW17" i="7"/>
  <c r="AU17" i="7"/>
  <c r="AS17" i="7"/>
  <c r="AQ17" i="7"/>
  <c r="AO17" i="7"/>
  <c r="AM17" i="7"/>
  <c r="AK17" i="7"/>
  <c r="AI17" i="7"/>
  <c r="AG17" i="7"/>
  <c r="AE17" i="7"/>
  <c r="AC17" i="7"/>
  <c r="AA17" i="7"/>
  <c r="Y17" i="7"/>
  <c r="W17" i="7"/>
  <c r="U17" i="7"/>
  <c r="S17" i="7"/>
  <c r="Q17" i="7"/>
  <c r="O17" i="7"/>
  <c r="M17" i="7"/>
  <c r="K17" i="7"/>
  <c r="I17" i="7"/>
  <c r="G17" i="7"/>
  <c r="E17" i="7"/>
  <c r="C17" i="7"/>
  <c r="BQ16" i="7"/>
  <c r="BO16" i="7"/>
  <c r="BM16" i="7"/>
  <c r="BK16" i="7"/>
  <c r="BI16" i="7"/>
  <c r="BG16" i="7"/>
  <c r="BE16" i="7"/>
  <c r="BC16" i="7"/>
  <c r="BA16" i="7"/>
  <c r="AY16" i="7"/>
  <c r="AW16" i="7"/>
  <c r="AU16" i="7"/>
  <c r="AS16" i="7"/>
  <c r="AQ16" i="7"/>
  <c r="AO16" i="7"/>
  <c r="AM16" i="7"/>
  <c r="AK16" i="7"/>
  <c r="AI16" i="7"/>
  <c r="AG16" i="7"/>
  <c r="AE16" i="7"/>
  <c r="AC16" i="7"/>
  <c r="AA16" i="7"/>
  <c r="Y16" i="7"/>
  <c r="W16" i="7"/>
  <c r="U16" i="7"/>
  <c r="S16" i="7"/>
  <c r="Q16" i="7"/>
  <c r="O16" i="7"/>
  <c r="M16" i="7"/>
  <c r="K16" i="7"/>
  <c r="I16" i="7"/>
  <c r="G16" i="7"/>
  <c r="E16" i="7"/>
  <c r="C16" i="7"/>
  <c r="BQ15" i="7"/>
  <c r="BO15" i="7"/>
  <c r="BM15" i="7"/>
  <c r="BK15" i="7"/>
  <c r="BI15" i="7"/>
  <c r="BG15" i="7"/>
  <c r="BE15" i="7"/>
  <c r="BC15" i="7"/>
  <c r="BA15" i="7"/>
  <c r="AY15" i="7"/>
  <c r="AW15" i="7"/>
  <c r="AU15" i="7"/>
  <c r="AS15" i="7"/>
  <c r="AQ15" i="7"/>
  <c r="AO15" i="7"/>
  <c r="AM15" i="7"/>
  <c r="AK15" i="7"/>
  <c r="AI15" i="7"/>
  <c r="AG15" i="7"/>
  <c r="AE15" i="7"/>
  <c r="AC15" i="7"/>
  <c r="AA15" i="7"/>
  <c r="Y15" i="7"/>
  <c r="W15" i="7"/>
  <c r="U15" i="7"/>
  <c r="S15" i="7"/>
  <c r="Q15" i="7"/>
  <c r="O15" i="7"/>
  <c r="M15" i="7"/>
  <c r="K15" i="7"/>
  <c r="I15" i="7"/>
  <c r="G15" i="7"/>
  <c r="E15" i="7"/>
  <c r="C15" i="7"/>
  <c r="BQ14" i="7"/>
  <c r="BO14" i="7"/>
  <c r="BM14" i="7"/>
  <c r="BK14" i="7"/>
  <c r="BI14" i="7"/>
  <c r="BG14" i="7"/>
  <c r="BE14" i="7"/>
  <c r="BC14" i="7"/>
  <c r="BA14" i="7"/>
  <c r="AY14" i="7"/>
  <c r="AW14" i="7"/>
  <c r="AU14" i="7"/>
  <c r="AS14" i="7"/>
  <c r="AQ14" i="7"/>
  <c r="AO14" i="7"/>
  <c r="AM14" i="7"/>
  <c r="AK14" i="7"/>
  <c r="AI14" i="7"/>
  <c r="AG14" i="7"/>
  <c r="AE14" i="7"/>
  <c r="AC14" i="7"/>
  <c r="AA14" i="7"/>
  <c r="Y14" i="7"/>
  <c r="W14" i="7"/>
  <c r="U14" i="7"/>
  <c r="S14" i="7"/>
  <c r="Q14" i="7"/>
  <c r="O14" i="7"/>
  <c r="M14" i="7"/>
  <c r="K14" i="7"/>
  <c r="I14" i="7"/>
  <c r="G14" i="7"/>
  <c r="E14" i="7"/>
  <c r="C14" i="7"/>
  <c r="BQ13" i="7"/>
  <c r="BO13" i="7"/>
  <c r="BM13" i="7"/>
  <c r="BK13" i="7"/>
  <c r="BI13" i="7"/>
  <c r="BG13" i="7"/>
  <c r="BE13" i="7"/>
  <c r="BC13" i="7"/>
  <c r="BA13" i="7"/>
  <c r="AY13" i="7"/>
  <c r="AW13" i="7"/>
  <c r="AU13" i="7"/>
  <c r="AS13" i="7"/>
  <c r="AQ13" i="7"/>
  <c r="AO13" i="7"/>
  <c r="AM13" i="7"/>
  <c r="AK13" i="7"/>
  <c r="AI13" i="7"/>
  <c r="AG13" i="7"/>
  <c r="AE13" i="7"/>
  <c r="AC13" i="7"/>
  <c r="AA13" i="7"/>
  <c r="Y13" i="7"/>
  <c r="W13" i="7"/>
  <c r="U13" i="7"/>
  <c r="S13" i="7"/>
  <c r="Q13" i="7"/>
  <c r="O13" i="7"/>
  <c r="M13" i="7"/>
  <c r="K13" i="7"/>
  <c r="I13" i="7"/>
  <c r="G13" i="7"/>
  <c r="E13" i="7"/>
  <c r="BQ12" i="7"/>
  <c r="BO12" i="7"/>
  <c r="BM12" i="7"/>
  <c r="BK12" i="7"/>
  <c r="BI12" i="7"/>
  <c r="BG12" i="7"/>
  <c r="BE12" i="7"/>
  <c r="BC12" i="7"/>
  <c r="BA12" i="7"/>
  <c r="AY12" i="7"/>
  <c r="AW12" i="7"/>
  <c r="AU12" i="7"/>
  <c r="AS12" i="7"/>
  <c r="AQ12" i="7"/>
  <c r="AO12" i="7"/>
  <c r="AM12" i="7"/>
  <c r="AK12" i="7"/>
  <c r="AI12" i="7"/>
  <c r="AG12" i="7"/>
  <c r="AE12" i="7"/>
  <c r="AC12" i="7"/>
  <c r="AA12" i="7"/>
  <c r="Y12" i="7"/>
  <c r="W12" i="7"/>
  <c r="U12" i="7"/>
  <c r="S12" i="7"/>
  <c r="Q12" i="7"/>
  <c r="O12" i="7"/>
  <c r="M12" i="7"/>
  <c r="K12" i="7"/>
  <c r="I12" i="7"/>
  <c r="G12" i="7"/>
  <c r="E12" i="7"/>
  <c r="C12" i="7"/>
  <c r="BQ11" i="7"/>
  <c r="BO11" i="7"/>
  <c r="BM11" i="7"/>
  <c r="BK11" i="7"/>
  <c r="BI11" i="7"/>
  <c r="BG11" i="7"/>
  <c r="BE11" i="7"/>
  <c r="BC11" i="7"/>
  <c r="BA11" i="7"/>
  <c r="AY11" i="7"/>
  <c r="AW11" i="7"/>
  <c r="AU11" i="7"/>
  <c r="AS11" i="7"/>
  <c r="AQ11" i="7"/>
  <c r="AO11" i="7"/>
  <c r="AM11" i="7"/>
  <c r="AK11" i="7"/>
  <c r="AI11" i="7"/>
  <c r="AG11" i="7"/>
  <c r="AE11" i="7"/>
  <c r="AC11" i="7"/>
  <c r="AA11" i="7"/>
  <c r="Y11" i="7"/>
  <c r="W11" i="7"/>
  <c r="U11" i="7"/>
  <c r="S11" i="7"/>
  <c r="Q11" i="7"/>
  <c r="O11" i="7"/>
  <c r="M11" i="7"/>
  <c r="K11" i="7"/>
  <c r="I11" i="7"/>
  <c r="G11" i="7"/>
  <c r="E11" i="7"/>
  <c r="C11" i="7"/>
  <c r="BQ10" i="7"/>
  <c r="BO10" i="7"/>
  <c r="BM10" i="7"/>
  <c r="BK10" i="7"/>
  <c r="BI10" i="7"/>
  <c r="BG10" i="7"/>
  <c r="BE10" i="7"/>
  <c r="BC10" i="7"/>
  <c r="BA10" i="7"/>
  <c r="AY10" i="7"/>
  <c r="AW10" i="7"/>
  <c r="AU10" i="7"/>
  <c r="AS10" i="7"/>
  <c r="AQ10" i="7"/>
  <c r="AO10" i="7"/>
  <c r="AM10" i="7"/>
  <c r="AK10" i="7"/>
  <c r="AI10" i="7"/>
  <c r="AG10" i="7"/>
  <c r="AE10" i="7"/>
  <c r="AC10" i="7"/>
  <c r="AA10" i="7"/>
  <c r="Y10" i="7"/>
  <c r="W10" i="7"/>
  <c r="U10" i="7"/>
  <c r="S10" i="7"/>
  <c r="Q10" i="7"/>
  <c r="O10" i="7"/>
  <c r="M10" i="7"/>
  <c r="K10" i="7"/>
  <c r="I10" i="7"/>
  <c r="G10" i="7"/>
  <c r="E10" i="7"/>
  <c r="C10" i="7"/>
  <c r="BQ9" i="7"/>
  <c r="BO9" i="7"/>
  <c r="BM9" i="7"/>
  <c r="BK9" i="7"/>
  <c r="BI9" i="7"/>
  <c r="BG9" i="7"/>
  <c r="BE9" i="7"/>
  <c r="BC9" i="7"/>
  <c r="BA9" i="7"/>
  <c r="AY9" i="7"/>
  <c r="AW9" i="7"/>
  <c r="AU9" i="7"/>
  <c r="AS9" i="7"/>
  <c r="AQ9" i="7"/>
  <c r="AO9" i="7"/>
  <c r="AM9" i="7"/>
  <c r="AK9" i="7"/>
  <c r="AI9" i="7"/>
  <c r="AG9" i="7"/>
  <c r="AE9" i="7"/>
  <c r="AC9" i="7"/>
  <c r="AA9" i="7"/>
  <c r="Y9" i="7"/>
  <c r="W9" i="7"/>
  <c r="U9" i="7"/>
  <c r="S9" i="7"/>
  <c r="Q9" i="7"/>
  <c r="O9" i="7"/>
  <c r="M9" i="7"/>
  <c r="K9" i="7"/>
  <c r="I9" i="7"/>
  <c r="G9" i="7"/>
  <c r="E9" i="7"/>
  <c r="C9" i="7"/>
  <c r="BQ8" i="7"/>
  <c r="BO8" i="7"/>
  <c r="BM8" i="7"/>
  <c r="BK8" i="7"/>
  <c r="BI8" i="7"/>
  <c r="BG8" i="7"/>
  <c r="BE8" i="7"/>
  <c r="BC8" i="7"/>
  <c r="BA8" i="7"/>
  <c r="AY8" i="7"/>
  <c r="AW8" i="7"/>
  <c r="AU8" i="7"/>
  <c r="AS8" i="7"/>
  <c r="AQ8" i="7"/>
  <c r="AO8" i="7"/>
  <c r="AM8" i="7"/>
  <c r="AK8" i="7"/>
  <c r="AI8" i="7"/>
  <c r="AG8" i="7"/>
  <c r="AE8" i="7"/>
  <c r="AC8" i="7"/>
  <c r="AA8" i="7"/>
  <c r="Y8" i="7"/>
  <c r="W8" i="7"/>
  <c r="U8" i="7"/>
  <c r="S8" i="7"/>
  <c r="Q8" i="7"/>
  <c r="O8" i="7"/>
  <c r="M8" i="7"/>
  <c r="K8" i="7"/>
  <c r="I8" i="7"/>
  <c r="G8" i="7"/>
  <c r="E8" i="7"/>
  <c r="C8" i="7"/>
  <c r="BQ7" i="7"/>
  <c r="BO7" i="7"/>
  <c r="BM7" i="7"/>
  <c r="BK7" i="7"/>
  <c r="BI7" i="7"/>
  <c r="BG7" i="7"/>
  <c r="BE7" i="7"/>
  <c r="BC7" i="7"/>
  <c r="BA7" i="7"/>
  <c r="AY7" i="7"/>
  <c r="AW7" i="7"/>
  <c r="AU7" i="7"/>
  <c r="AS7" i="7"/>
  <c r="AQ7" i="7"/>
  <c r="AO7" i="7"/>
  <c r="AM7" i="7"/>
  <c r="AK7" i="7"/>
  <c r="AI7" i="7"/>
  <c r="AG7" i="7"/>
  <c r="AE7" i="7"/>
  <c r="AC7" i="7"/>
  <c r="AA7" i="7"/>
  <c r="Y7" i="7"/>
  <c r="W7" i="7"/>
  <c r="U7" i="7"/>
  <c r="S7" i="7"/>
  <c r="Q7" i="7"/>
  <c r="O7" i="7"/>
  <c r="M7" i="7"/>
  <c r="K7" i="7"/>
  <c r="I7" i="7"/>
  <c r="G7" i="7"/>
  <c r="E7" i="7"/>
  <c r="C7" i="7"/>
  <c r="BQ6" i="7"/>
  <c r="BO6" i="7"/>
  <c r="BM6" i="7"/>
  <c r="BK6" i="7"/>
  <c r="BI6" i="7"/>
  <c r="BG6" i="7"/>
  <c r="BE6" i="7"/>
  <c r="BC6" i="7"/>
  <c r="BA6" i="7"/>
  <c r="AY6" i="7"/>
  <c r="AW6" i="7"/>
  <c r="AU6" i="7"/>
  <c r="AS6" i="7"/>
  <c r="AQ6" i="7"/>
  <c r="AO6" i="7"/>
  <c r="AM6" i="7"/>
  <c r="AK6" i="7"/>
  <c r="AI6" i="7"/>
  <c r="AG6" i="7"/>
  <c r="AE6" i="7"/>
  <c r="AC6" i="7"/>
  <c r="AA6" i="7"/>
  <c r="Y6" i="7"/>
  <c r="W6" i="7"/>
  <c r="U6" i="7"/>
  <c r="S6" i="7"/>
  <c r="Q6" i="7"/>
  <c r="O6" i="7"/>
  <c r="M6" i="7"/>
  <c r="K6" i="7"/>
  <c r="I6" i="7"/>
  <c r="G6" i="7"/>
  <c r="E6" i="7"/>
  <c r="C6" i="7"/>
  <c r="BQ5" i="7"/>
  <c r="BO5" i="7"/>
  <c r="BM5" i="7"/>
  <c r="BK5" i="7"/>
  <c r="BI5" i="7"/>
  <c r="BG5" i="7"/>
  <c r="BE5" i="7"/>
  <c r="BC5" i="7"/>
  <c r="BA5" i="7"/>
  <c r="AY5" i="7"/>
  <c r="AW5" i="7"/>
  <c r="AU5" i="7"/>
  <c r="AS5" i="7"/>
  <c r="AQ5" i="7"/>
  <c r="AO5" i="7"/>
  <c r="AM5" i="7"/>
  <c r="AK5" i="7"/>
  <c r="AI5" i="7"/>
  <c r="AG5" i="7"/>
  <c r="AE5" i="7"/>
  <c r="AC5" i="7"/>
  <c r="AA5" i="7"/>
  <c r="Y5" i="7"/>
  <c r="W5" i="7"/>
  <c r="U5" i="7"/>
  <c r="S5" i="7"/>
  <c r="Q5" i="7"/>
  <c r="O5" i="7"/>
  <c r="M5" i="7"/>
  <c r="K5" i="7"/>
  <c r="I5" i="7"/>
  <c r="G5" i="7"/>
  <c r="E5" i="7"/>
  <c r="C5" i="7"/>
  <c r="BQ4" i="7"/>
  <c r="BO4" i="7"/>
  <c r="BM4" i="7"/>
  <c r="BK4" i="7"/>
  <c r="BI4" i="7"/>
  <c r="BG4" i="7"/>
  <c r="BE4" i="7"/>
  <c r="BC4" i="7"/>
  <c r="BA4" i="7"/>
  <c r="AY4" i="7"/>
  <c r="AW4" i="7"/>
  <c r="AU4" i="7"/>
  <c r="AS4" i="7"/>
  <c r="AQ4" i="7"/>
  <c r="AO4" i="7"/>
  <c r="AM4" i="7"/>
  <c r="AK4" i="7"/>
  <c r="AI4" i="7"/>
  <c r="AG4" i="7"/>
  <c r="AE4" i="7"/>
  <c r="AC4" i="7"/>
  <c r="AA4" i="7"/>
  <c r="Y4" i="7"/>
  <c r="W4" i="7"/>
  <c r="U4" i="7"/>
  <c r="S4" i="7"/>
  <c r="Q4" i="7"/>
  <c r="O4" i="7"/>
  <c r="M4" i="7"/>
  <c r="K4" i="7"/>
  <c r="I4" i="7"/>
  <c r="G4" i="7"/>
  <c r="E4" i="7"/>
  <c r="C4" i="7"/>
  <c r="BQ3" i="7"/>
  <c r="BO3" i="7"/>
  <c r="BM3" i="7"/>
  <c r="BK3" i="7"/>
  <c r="BI3" i="7"/>
  <c r="BG3" i="7"/>
  <c r="BE3" i="7"/>
  <c r="BC3" i="7"/>
  <c r="BA3" i="7"/>
  <c r="AY3" i="7"/>
  <c r="AW3" i="7"/>
  <c r="AU3" i="7"/>
  <c r="AS3" i="7"/>
  <c r="AQ3" i="7"/>
  <c r="AO3" i="7"/>
  <c r="AM3" i="7"/>
  <c r="AK3" i="7"/>
  <c r="AI3" i="7"/>
  <c r="AG3" i="7"/>
  <c r="AE3" i="7"/>
  <c r="AC3" i="7"/>
  <c r="AA3" i="7"/>
  <c r="Y3" i="7"/>
  <c r="W3" i="7"/>
  <c r="U3" i="7"/>
  <c r="S3" i="7"/>
  <c r="Q3" i="7"/>
  <c r="O3" i="7"/>
  <c r="M3" i="7"/>
  <c r="I3" i="7"/>
  <c r="G3" i="7"/>
  <c r="E3" i="7"/>
  <c r="C3" i="7"/>
  <c r="BS34" i="6"/>
  <c r="BP34" i="6"/>
  <c r="BN34" i="6"/>
  <c r="BL34" i="6"/>
  <c r="BJ34" i="6"/>
  <c r="BH34" i="6"/>
  <c r="BF34" i="6"/>
  <c r="BD34" i="6"/>
  <c r="BB34" i="6"/>
  <c r="AZ34" i="6"/>
  <c r="AX34" i="6"/>
  <c r="AV34" i="6"/>
  <c r="AT34" i="6"/>
  <c r="AR34" i="6"/>
  <c r="AP34" i="6"/>
  <c r="AN34" i="6"/>
  <c r="AL34" i="6"/>
  <c r="AJ34" i="6"/>
  <c r="AH34" i="6"/>
  <c r="AF34" i="6"/>
  <c r="AD34" i="6"/>
  <c r="AB34" i="6"/>
  <c r="Z34" i="6"/>
  <c r="X34" i="6"/>
  <c r="V34" i="6"/>
  <c r="T34" i="6"/>
  <c r="R34" i="6"/>
  <c r="P34" i="6"/>
  <c r="N34" i="6"/>
  <c r="L34" i="6"/>
  <c r="J34" i="6"/>
  <c r="H34" i="6"/>
  <c r="F34" i="6"/>
  <c r="D34" i="6"/>
  <c r="B34" i="6"/>
  <c r="BQ33" i="6"/>
  <c r="BO33" i="6"/>
  <c r="BM33" i="6"/>
  <c r="BK33" i="6"/>
  <c r="BI33" i="6"/>
  <c r="BG33" i="6"/>
  <c r="BE33" i="6"/>
  <c r="BC33" i="6"/>
  <c r="BA33" i="6"/>
  <c r="AY33" i="6"/>
  <c r="AW33" i="6"/>
  <c r="AU33" i="6"/>
  <c r="AS33" i="6"/>
  <c r="AQ33" i="6"/>
  <c r="AO33" i="6"/>
  <c r="AM33" i="6"/>
  <c r="AK33" i="6"/>
  <c r="AI33" i="6"/>
  <c r="AG33" i="6"/>
  <c r="AE33" i="6"/>
  <c r="AC33" i="6"/>
  <c r="AA33" i="6"/>
  <c r="Y33" i="6"/>
  <c r="W33" i="6"/>
  <c r="U33" i="6"/>
  <c r="S33" i="6"/>
  <c r="Q33" i="6"/>
  <c r="O33" i="6"/>
  <c r="M33" i="6"/>
  <c r="K33" i="6"/>
  <c r="I33" i="6"/>
  <c r="G33" i="6"/>
  <c r="E33" i="6"/>
  <c r="C33" i="6"/>
  <c r="BQ32" i="6"/>
  <c r="BO32" i="6"/>
  <c r="BM32" i="6"/>
  <c r="BK32" i="6"/>
  <c r="BI32" i="6"/>
  <c r="BG32" i="6"/>
  <c r="BE32" i="6"/>
  <c r="BC32" i="6"/>
  <c r="BA32" i="6"/>
  <c r="AY32" i="6"/>
  <c r="AW32" i="6"/>
  <c r="AU32" i="6"/>
  <c r="AS32" i="6"/>
  <c r="AQ32" i="6"/>
  <c r="AO32" i="6"/>
  <c r="AM32" i="6"/>
  <c r="AK32" i="6"/>
  <c r="AI32" i="6"/>
  <c r="AG32" i="6"/>
  <c r="AE32" i="6"/>
  <c r="AC32" i="6"/>
  <c r="AA32" i="6"/>
  <c r="Y32" i="6"/>
  <c r="W32" i="6"/>
  <c r="U32" i="6"/>
  <c r="S32" i="6"/>
  <c r="Q32" i="6"/>
  <c r="O32" i="6"/>
  <c r="M32" i="6"/>
  <c r="K32" i="6"/>
  <c r="I32" i="6"/>
  <c r="G32" i="6"/>
  <c r="E32" i="6"/>
  <c r="C32" i="6"/>
  <c r="BQ31" i="6"/>
  <c r="BO31" i="6"/>
  <c r="BM31" i="6"/>
  <c r="BK31" i="6"/>
  <c r="BI31" i="6"/>
  <c r="BG31" i="6"/>
  <c r="BE31" i="6"/>
  <c r="BC31" i="6"/>
  <c r="BA31" i="6"/>
  <c r="AY31" i="6"/>
  <c r="AW31" i="6"/>
  <c r="AU31" i="6"/>
  <c r="AS31" i="6"/>
  <c r="AQ31" i="6"/>
  <c r="AO31" i="6"/>
  <c r="AM31" i="6"/>
  <c r="AK31" i="6"/>
  <c r="AI31" i="6"/>
  <c r="AG31" i="6"/>
  <c r="AE31" i="6"/>
  <c r="AC31" i="6"/>
  <c r="AA31" i="6"/>
  <c r="Y31" i="6"/>
  <c r="W31" i="6"/>
  <c r="U31" i="6"/>
  <c r="S31" i="6"/>
  <c r="Q31" i="6"/>
  <c r="O31" i="6"/>
  <c r="M31" i="6"/>
  <c r="K31" i="6"/>
  <c r="I31" i="6"/>
  <c r="G31" i="6"/>
  <c r="E31" i="6"/>
  <c r="C31" i="6"/>
  <c r="BQ30" i="6"/>
  <c r="BO30" i="6"/>
  <c r="BM30" i="6"/>
  <c r="BK30" i="6"/>
  <c r="BI30" i="6"/>
  <c r="BG30" i="6"/>
  <c r="BE30" i="6"/>
  <c r="BC30" i="6"/>
  <c r="BA30" i="6"/>
  <c r="AY30" i="6"/>
  <c r="AW30" i="6"/>
  <c r="AU30" i="6"/>
  <c r="AS30" i="6"/>
  <c r="AQ30" i="6"/>
  <c r="AO30" i="6"/>
  <c r="AM30" i="6"/>
  <c r="AK30" i="6"/>
  <c r="AI30" i="6"/>
  <c r="AG30" i="6"/>
  <c r="AE30" i="6"/>
  <c r="AC30" i="6"/>
  <c r="AA30" i="6"/>
  <c r="Y30" i="6"/>
  <c r="W30" i="6"/>
  <c r="U30" i="6"/>
  <c r="S30" i="6"/>
  <c r="Q30" i="6"/>
  <c r="O30" i="6"/>
  <c r="M30" i="6"/>
  <c r="K30" i="6"/>
  <c r="I30" i="6"/>
  <c r="G30" i="6"/>
  <c r="E30" i="6"/>
  <c r="C30" i="6"/>
  <c r="BQ29" i="6"/>
  <c r="BO29" i="6"/>
  <c r="BM29" i="6"/>
  <c r="BK29" i="6"/>
  <c r="BI29" i="6"/>
  <c r="BG29" i="6"/>
  <c r="BE29" i="6"/>
  <c r="BC29" i="6"/>
  <c r="BA29" i="6"/>
  <c r="AY29" i="6"/>
  <c r="AW29" i="6"/>
  <c r="AU29" i="6"/>
  <c r="AS29" i="6"/>
  <c r="AQ29" i="6"/>
  <c r="AO29" i="6"/>
  <c r="AM29" i="6"/>
  <c r="AK29" i="6"/>
  <c r="AI29" i="6"/>
  <c r="AG29" i="6"/>
  <c r="AE29" i="6"/>
  <c r="AC29" i="6"/>
  <c r="AA29" i="6"/>
  <c r="Y29" i="6"/>
  <c r="W29" i="6"/>
  <c r="U29" i="6"/>
  <c r="S29" i="6"/>
  <c r="Q29" i="6"/>
  <c r="O29" i="6"/>
  <c r="M29" i="6"/>
  <c r="K29" i="6"/>
  <c r="I29" i="6"/>
  <c r="G29" i="6"/>
  <c r="E29" i="6"/>
  <c r="C29" i="6"/>
  <c r="BQ28" i="6"/>
  <c r="BO28" i="6"/>
  <c r="BM28" i="6"/>
  <c r="BK28" i="6"/>
  <c r="BI28" i="6"/>
  <c r="BG28" i="6"/>
  <c r="BE28" i="6"/>
  <c r="BC28" i="6"/>
  <c r="BA28" i="6"/>
  <c r="AY28" i="6"/>
  <c r="AW28" i="6"/>
  <c r="AU28" i="6"/>
  <c r="AS28" i="6"/>
  <c r="AQ28" i="6"/>
  <c r="AO28" i="6"/>
  <c r="AM28" i="6"/>
  <c r="AK28" i="6"/>
  <c r="AI28" i="6"/>
  <c r="AG28" i="6"/>
  <c r="AE28" i="6"/>
  <c r="AC28" i="6"/>
  <c r="AA28" i="6"/>
  <c r="Y28" i="6"/>
  <c r="W28" i="6"/>
  <c r="U28" i="6"/>
  <c r="S28" i="6"/>
  <c r="Q28" i="6"/>
  <c r="O28" i="6"/>
  <c r="M28" i="6"/>
  <c r="K28" i="6"/>
  <c r="I28" i="6"/>
  <c r="G28" i="6"/>
  <c r="E28" i="6"/>
  <c r="C28" i="6"/>
  <c r="BQ27" i="6"/>
  <c r="BO27" i="6"/>
  <c r="BM27" i="6"/>
  <c r="BK27" i="6"/>
  <c r="BI27" i="6"/>
  <c r="BG27" i="6"/>
  <c r="BE27" i="6"/>
  <c r="BC27" i="6"/>
  <c r="BA27" i="6"/>
  <c r="AY27" i="6"/>
  <c r="AW27" i="6"/>
  <c r="AU27" i="6"/>
  <c r="AS27" i="6"/>
  <c r="AQ27" i="6"/>
  <c r="AO27" i="6"/>
  <c r="AM27" i="6"/>
  <c r="AK27" i="6"/>
  <c r="AI27" i="6"/>
  <c r="AG27" i="6"/>
  <c r="AE27" i="6"/>
  <c r="AC27" i="6"/>
  <c r="AA27" i="6"/>
  <c r="Y27" i="6"/>
  <c r="W27" i="6"/>
  <c r="U27" i="6"/>
  <c r="S27" i="6"/>
  <c r="Q27" i="6"/>
  <c r="O27" i="6"/>
  <c r="M27" i="6"/>
  <c r="K27" i="6"/>
  <c r="I27" i="6"/>
  <c r="G27" i="6"/>
  <c r="E27" i="6"/>
  <c r="C27" i="6"/>
  <c r="BQ26" i="6"/>
  <c r="BO26" i="6"/>
  <c r="BM26" i="6"/>
  <c r="BK26" i="6"/>
  <c r="BI26" i="6"/>
  <c r="BG26" i="6"/>
  <c r="BE26" i="6"/>
  <c r="BC26" i="6"/>
  <c r="BA26" i="6"/>
  <c r="AY26" i="6"/>
  <c r="AW26" i="6"/>
  <c r="AU26" i="6"/>
  <c r="AS26" i="6"/>
  <c r="AQ26" i="6"/>
  <c r="AO26" i="6"/>
  <c r="AM26" i="6"/>
  <c r="AK26" i="6"/>
  <c r="AI26" i="6"/>
  <c r="AG26" i="6"/>
  <c r="AE26" i="6"/>
  <c r="AC26" i="6"/>
  <c r="AA26" i="6"/>
  <c r="Y26" i="6"/>
  <c r="W26" i="6"/>
  <c r="U26" i="6"/>
  <c r="S26" i="6"/>
  <c r="Q26" i="6"/>
  <c r="O26" i="6"/>
  <c r="M26" i="6"/>
  <c r="K26" i="6"/>
  <c r="I26" i="6"/>
  <c r="G26" i="6"/>
  <c r="E26" i="6"/>
  <c r="C26" i="6"/>
  <c r="BQ25" i="6"/>
  <c r="BO25" i="6"/>
  <c r="BM25" i="6"/>
  <c r="BK25" i="6"/>
  <c r="BI25" i="6"/>
  <c r="BG25" i="6"/>
  <c r="BE25" i="6"/>
  <c r="BC25" i="6"/>
  <c r="BA25" i="6"/>
  <c r="AY25" i="6"/>
  <c r="AW25" i="6"/>
  <c r="AU25" i="6"/>
  <c r="AS25" i="6"/>
  <c r="AQ25" i="6"/>
  <c r="AO25" i="6"/>
  <c r="AM25" i="6"/>
  <c r="AK25" i="6"/>
  <c r="AI25" i="6"/>
  <c r="AG25" i="6"/>
  <c r="AE25" i="6"/>
  <c r="AC25" i="6"/>
  <c r="AA25" i="6"/>
  <c r="Y25" i="6"/>
  <c r="W25" i="6"/>
  <c r="U25" i="6"/>
  <c r="S25" i="6"/>
  <c r="Q25" i="6"/>
  <c r="O25" i="6"/>
  <c r="M25" i="6"/>
  <c r="K25" i="6"/>
  <c r="I25" i="6"/>
  <c r="G25" i="6"/>
  <c r="E25" i="6"/>
  <c r="C25" i="6"/>
  <c r="BQ24" i="6"/>
  <c r="BO24" i="6"/>
  <c r="BM24" i="6"/>
  <c r="BK24" i="6"/>
  <c r="BI24" i="6"/>
  <c r="BG24" i="6"/>
  <c r="BE24" i="6"/>
  <c r="BC24" i="6"/>
  <c r="BA24" i="6"/>
  <c r="AY24" i="6"/>
  <c r="AW24" i="6"/>
  <c r="AU24" i="6"/>
  <c r="AS24" i="6"/>
  <c r="AQ24" i="6"/>
  <c r="AO24" i="6"/>
  <c r="AM24" i="6"/>
  <c r="AK24" i="6"/>
  <c r="AI24" i="6"/>
  <c r="AG24" i="6"/>
  <c r="AE24" i="6"/>
  <c r="AC24" i="6"/>
  <c r="AA24" i="6"/>
  <c r="Y24" i="6"/>
  <c r="W24" i="6"/>
  <c r="U24" i="6"/>
  <c r="S24" i="6"/>
  <c r="Q24" i="6"/>
  <c r="O24" i="6"/>
  <c r="M24" i="6"/>
  <c r="K24" i="6"/>
  <c r="I24" i="6"/>
  <c r="G24" i="6"/>
  <c r="E24" i="6"/>
  <c r="C24" i="6"/>
  <c r="BQ23" i="6"/>
  <c r="BO23" i="6"/>
  <c r="BM23" i="6"/>
  <c r="BK23" i="6"/>
  <c r="BI23" i="6"/>
  <c r="BG23" i="6"/>
  <c r="BE23" i="6"/>
  <c r="BC23" i="6"/>
  <c r="BA23" i="6"/>
  <c r="AY23" i="6"/>
  <c r="AW23" i="6"/>
  <c r="AU23" i="6"/>
  <c r="AS23" i="6"/>
  <c r="AQ23" i="6"/>
  <c r="AO23" i="6"/>
  <c r="AM23" i="6"/>
  <c r="AK23" i="6"/>
  <c r="AI23" i="6"/>
  <c r="AG23" i="6"/>
  <c r="AE23" i="6"/>
  <c r="AC23" i="6"/>
  <c r="AA23" i="6"/>
  <c r="Y23" i="6"/>
  <c r="O23" i="6"/>
  <c r="M23" i="6"/>
  <c r="K23" i="6"/>
  <c r="I23" i="6"/>
  <c r="G23" i="6"/>
  <c r="E23" i="6"/>
  <c r="C23" i="6"/>
  <c r="BQ22" i="6"/>
  <c r="BO22" i="6"/>
  <c r="BM22" i="6"/>
  <c r="BK22" i="6"/>
  <c r="BI22" i="6"/>
  <c r="BG22" i="6"/>
  <c r="BE22" i="6"/>
  <c r="BC22" i="6"/>
  <c r="BA22" i="6"/>
  <c r="AY22" i="6"/>
  <c r="AW22" i="6"/>
  <c r="AU22" i="6"/>
  <c r="AS22" i="6"/>
  <c r="AQ22" i="6"/>
  <c r="AO22" i="6"/>
  <c r="AM22" i="6"/>
  <c r="AK22" i="6"/>
  <c r="AI22" i="6"/>
  <c r="AG22" i="6"/>
  <c r="AE22" i="6"/>
  <c r="AC22" i="6"/>
  <c r="AA22" i="6"/>
  <c r="Y22" i="6"/>
  <c r="W22" i="6"/>
  <c r="U22" i="6"/>
  <c r="S22" i="6"/>
  <c r="Q22" i="6"/>
  <c r="O22" i="6"/>
  <c r="M22" i="6"/>
  <c r="K22" i="6"/>
  <c r="I22" i="6"/>
  <c r="G22" i="6"/>
  <c r="E22" i="6"/>
  <c r="C22" i="6"/>
  <c r="BQ21" i="6"/>
  <c r="BO21" i="6"/>
  <c r="BM21" i="6"/>
  <c r="BK21" i="6"/>
  <c r="BI21" i="6"/>
  <c r="BG21" i="6"/>
  <c r="BE21" i="6"/>
  <c r="BC21" i="6"/>
  <c r="BA21" i="6"/>
  <c r="AY21" i="6"/>
  <c r="AW21" i="6"/>
  <c r="AU21" i="6"/>
  <c r="AS21" i="6"/>
  <c r="AQ21" i="6"/>
  <c r="AO21" i="6"/>
  <c r="AM21" i="6"/>
  <c r="AK21" i="6"/>
  <c r="AI21" i="6"/>
  <c r="AG21" i="6"/>
  <c r="AE21" i="6"/>
  <c r="AC21" i="6"/>
  <c r="AA21" i="6"/>
  <c r="Y21" i="6"/>
  <c r="W21" i="6"/>
  <c r="U21" i="6"/>
  <c r="S21" i="6"/>
  <c r="Q21" i="6"/>
  <c r="O21" i="6"/>
  <c r="M21" i="6"/>
  <c r="K21" i="6"/>
  <c r="I21" i="6"/>
  <c r="G21" i="6"/>
  <c r="E21" i="6"/>
  <c r="C21" i="6"/>
  <c r="BQ20" i="6"/>
  <c r="BO20" i="6"/>
  <c r="BM20" i="6"/>
  <c r="BK20" i="6"/>
  <c r="BI20" i="6"/>
  <c r="BG20" i="6"/>
  <c r="BE20" i="6"/>
  <c r="BC20" i="6"/>
  <c r="BA20" i="6"/>
  <c r="AY20" i="6"/>
  <c r="AW20" i="6"/>
  <c r="AU20" i="6"/>
  <c r="AS20" i="6"/>
  <c r="AQ20" i="6"/>
  <c r="AO20" i="6"/>
  <c r="AM20" i="6"/>
  <c r="AK20" i="6"/>
  <c r="AI20" i="6"/>
  <c r="AG20" i="6"/>
  <c r="AE20" i="6"/>
  <c r="AC20" i="6"/>
  <c r="AA20" i="6"/>
  <c r="Y20" i="6"/>
  <c r="W20" i="6"/>
  <c r="U20" i="6"/>
  <c r="S20" i="6"/>
  <c r="Q20" i="6"/>
  <c r="O20" i="6"/>
  <c r="M20" i="6"/>
  <c r="K20" i="6"/>
  <c r="I20" i="6"/>
  <c r="G20" i="6"/>
  <c r="E20" i="6"/>
  <c r="C20" i="6"/>
  <c r="BQ19" i="6"/>
  <c r="BO19" i="6"/>
  <c r="BM19" i="6"/>
  <c r="BK19" i="6"/>
  <c r="BI19" i="6"/>
  <c r="BG19" i="6"/>
  <c r="BE19" i="6"/>
  <c r="BC19" i="6"/>
  <c r="BA19" i="6"/>
  <c r="AY19" i="6"/>
  <c r="AW19" i="6"/>
  <c r="AU19" i="6"/>
  <c r="AS19" i="6"/>
  <c r="AQ19" i="6"/>
  <c r="AO19" i="6"/>
  <c r="AM19" i="6"/>
  <c r="AK19" i="6"/>
  <c r="AI19" i="6"/>
  <c r="AG19" i="6"/>
  <c r="AE19" i="6"/>
  <c r="AC19" i="6"/>
  <c r="AA19" i="6"/>
  <c r="Y19" i="6"/>
  <c r="W19" i="6"/>
  <c r="U19" i="6"/>
  <c r="S19" i="6"/>
  <c r="Q19" i="6"/>
  <c r="O19" i="6"/>
  <c r="M19" i="6"/>
  <c r="K19" i="6"/>
  <c r="I19" i="6"/>
  <c r="G19" i="6"/>
  <c r="E19" i="6"/>
  <c r="C19" i="6"/>
  <c r="BQ18" i="6"/>
  <c r="BO18" i="6"/>
  <c r="BM18" i="6"/>
  <c r="BK18" i="6"/>
  <c r="BI18" i="6"/>
  <c r="BG18" i="6"/>
  <c r="BE18" i="6"/>
  <c r="BC18" i="6"/>
  <c r="BA18" i="6"/>
  <c r="AY18" i="6"/>
  <c r="AW18" i="6"/>
  <c r="AU18" i="6"/>
  <c r="AS18" i="6"/>
  <c r="AQ18" i="6"/>
  <c r="AO18" i="6"/>
  <c r="AM18" i="6"/>
  <c r="AK18" i="6"/>
  <c r="AI18" i="6"/>
  <c r="AG18" i="6"/>
  <c r="AE18" i="6"/>
  <c r="AC18" i="6"/>
  <c r="AA18" i="6"/>
  <c r="Y18" i="6"/>
  <c r="W18" i="6"/>
  <c r="U18" i="6"/>
  <c r="S18" i="6"/>
  <c r="Q18" i="6"/>
  <c r="O18" i="6"/>
  <c r="M18" i="6"/>
  <c r="K18" i="6"/>
  <c r="I18" i="6"/>
  <c r="G18" i="6"/>
  <c r="E18" i="6"/>
  <c r="C18" i="6"/>
  <c r="BQ17" i="6"/>
  <c r="BO17" i="6"/>
  <c r="BM17" i="6"/>
  <c r="BK17" i="6"/>
  <c r="BI17" i="6"/>
  <c r="BG17" i="6"/>
  <c r="BE17" i="6"/>
  <c r="BC17" i="6"/>
  <c r="BA17" i="6"/>
  <c r="AY17" i="6"/>
  <c r="AW17" i="6"/>
  <c r="AU17" i="6"/>
  <c r="AS17" i="6"/>
  <c r="AQ17" i="6"/>
  <c r="AO17" i="6"/>
  <c r="AM17" i="6"/>
  <c r="AK17" i="6"/>
  <c r="AI17" i="6"/>
  <c r="AG17" i="6"/>
  <c r="AE17" i="6"/>
  <c r="AC17" i="6"/>
  <c r="AA17" i="6"/>
  <c r="Y17" i="6"/>
  <c r="W17" i="6"/>
  <c r="U17" i="6"/>
  <c r="S17" i="6"/>
  <c r="Q17" i="6"/>
  <c r="O17" i="6"/>
  <c r="M17" i="6"/>
  <c r="K17" i="6"/>
  <c r="I17" i="6"/>
  <c r="G17" i="6"/>
  <c r="E17" i="6"/>
  <c r="C17" i="6"/>
  <c r="BQ16" i="6"/>
  <c r="BO16" i="6"/>
  <c r="BM16" i="6"/>
  <c r="BK16" i="6"/>
  <c r="BI16" i="6"/>
  <c r="BG16" i="6"/>
  <c r="BE16" i="6"/>
  <c r="BC16" i="6"/>
  <c r="BA16" i="6"/>
  <c r="AY16" i="6"/>
  <c r="AW16" i="6"/>
  <c r="AU16" i="6"/>
  <c r="AS16" i="6"/>
  <c r="AQ16" i="6"/>
  <c r="AO16" i="6"/>
  <c r="AM16" i="6"/>
  <c r="AK16" i="6"/>
  <c r="AI16" i="6"/>
  <c r="AG16" i="6"/>
  <c r="AE16" i="6"/>
  <c r="AC16" i="6"/>
  <c r="AA16" i="6"/>
  <c r="Y16" i="6"/>
  <c r="W16" i="6"/>
  <c r="U16" i="6"/>
  <c r="S16" i="6"/>
  <c r="Q16" i="6"/>
  <c r="O16" i="6"/>
  <c r="M16" i="6"/>
  <c r="K16" i="6"/>
  <c r="I16" i="6"/>
  <c r="G16" i="6"/>
  <c r="E16" i="6"/>
  <c r="C16" i="6"/>
  <c r="BQ15" i="6"/>
  <c r="BO15" i="6"/>
  <c r="BM15" i="6"/>
  <c r="BK15" i="6"/>
  <c r="BI15" i="6"/>
  <c r="BG15" i="6"/>
  <c r="BE15" i="6"/>
  <c r="BC15" i="6"/>
  <c r="BA15" i="6"/>
  <c r="AY15" i="6"/>
  <c r="AW15" i="6"/>
  <c r="AU15" i="6"/>
  <c r="AS15" i="6"/>
  <c r="AQ15" i="6"/>
  <c r="AO15" i="6"/>
  <c r="AM15" i="6"/>
  <c r="AK15" i="6"/>
  <c r="AI15" i="6"/>
  <c r="AG15" i="6"/>
  <c r="AE15" i="6"/>
  <c r="AC15" i="6"/>
  <c r="AA15" i="6"/>
  <c r="Y15" i="6"/>
  <c r="W15" i="6"/>
  <c r="U15" i="6"/>
  <c r="S15" i="6"/>
  <c r="Q15" i="6"/>
  <c r="O15" i="6"/>
  <c r="M15" i="6"/>
  <c r="K15" i="6"/>
  <c r="I15" i="6"/>
  <c r="G15" i="6"/>
  <c r="E15" i="6"/>
  <c r="C15" i="6"/>
  <c r="BQ14" i="6"/>
  <c r="BO14" i="6"/>
  <c r="BM14" i="6"/>
  <c r="BK14" i="6"/>
  <c r="BI14" i="6"/>
  <c r="BG14" i="6"/>
  <c r="BE14" i="6"/>
  <c r="BC14" i="6"/>
  <c r="BA14" i="6"/>
  <c r="AY14" i="6"/>
  <c r="AW14" i="6"/>
  <c r="AU14" i="6"/>
  <c r="AS14" i="6"/>
  <c r="AQ14" i="6"/>
  <c r="AO14" i="6"/>
  <c r="AM14" i="6"/>
  <c r="AK14" i="6"/>
  <c r="AI14" i="6"/>
  <c r="AG14" i="6"/>
  <c r="AE14" i="6"/>
  <c r="AC14" i="6"/>
  <c r="AA14" i="6"/>
  <c r="Y14" i="6"/>
  <c r="W14" i="6"/>
  <c r="U14" i="6"/>
  <c r="S14" i="6"/>
  <c r="Q14" i="6"/>
  <c r="O14" i="6"/>
  <c r="M14" i="6"/>
  <c r="K14" i="6"/>
  <c r="I14" i="6"/>
  <c r="G14" i="6"/>
  <c r="E14" i="6"/>
  <c r="C14" i="6"/>
  <c r="BQ13" i="6"/>
  <c r="BO13" i="6"/>
  <c r="BM13" i="6"/>
  <c r="BK13" i="6"/>
  <c r="BI13" i="6"/>
  <c r="BG13" i="6"/>
  <c r="BE13" i="6"/>
  <c r="BC13" i="6"/>
  <c r="BA13" i="6"/>
  <c r="AY13" i="6"/>
  <c r="AW13" i="6"/>
  <c r="AU13" i="6"/>
  <c r="AS13" i="6"/>
  <c r="AQ13" i="6"/>
  <c r="AO13" i="6"/>
  <c r="AM13" i="6"/>
  <c r="AK13" i="6"/>
  <c r="AI13" i="6"/>
  <c r="AG13" i="6"/>
  <c r="AE13" i="6"/>
  <c r="AC13" i="6"/>
  <c r="AA13" i="6"/>
  <c r="Y13" i="6"/>
  <c r="W13" i="6"/>
  <c r="U13" i="6"/>
  <c r="S13" i="6"/>
  <c r="Q13" i="6"/>
  <c r="O13" i="6"/>
  <c r="M13" i="6"/>
  <c r="K13" i="6"/>
  <c r="I13" i="6"/>
  <c r="G13" i="6"/>
  <c r="E13" i="6"/>
  <c r="C13" i="6"/>
  <c r="BQ12" i="6"/>
  <c r="BO12" i="6"/>
  <c r="BM12" i="6"/>
  <c r="BK12" i="6"/>
  <c r="BI12" i="6"/>
  <c r="BG12" i="6"/>
  <c r="BE12" i="6"/>
  <c r="BC12" i="6"/>
  <c r="BA12" i="6"/>
  <c r="AY12" i="6"/>
  <c r="AW12" i="6"/>
  <c r="AU12" i="6"/>
  <c r="AS12" i="6"/>
  <c r="AQ12" i="6"/>
  <c r="AO12" i="6"/>
  <c r="AM12" i="6"/>
  <c r="AK12" i="6"/>
  <c r="AI12" i="6"/>
  <c r="AG12" i="6"/>
  <c r="AE12" i="6"/>
  <c r="AC12" i="6"/>
  <c r="AA12" i="6"/>
  <c r="Y12" i="6"/>
  <c r="W12" i="6"/>
  <c r="U12" i="6"/>
  <c r="S12" i="6"/>
  <c r="Q12" i="6"/>
  <c r="O12" i="6"/>
  <c r="M12" i="6"/>
  <c r="K12" i="6"/>
  <c r="I12" i="6"/>
  <c r="G12" i="6"/>
  <c r="E12" i="6"/>
  <c r="C12" i="6"/>
  <c r="BQ11" i="6"/>
  <c r="BO11" i="6"/>
  <c r="BM11" i="6"/>
  <c r="BK11" i="6"/>
  <c r="BI11" i="6"/>
  <c r="BG11" i="6"/>
  <c r="BE11" i="6"/>
  <c r="BC11" i="6"/>
  <c r="BA11" i="6"/>
  <c r="AY11" i="6"/>
  <c r="AW11" i="6"/>
  <c r="AU11" i="6"/>
  <c r="AS11" i="6"/>
  <c r="AQ11" i="6"/>
  <c r="AO11" i="6"/>
  <c r="AM11" i="6"/>
  <c r="AK11" i="6"/>
  <c r="AI11" i="6"/>
  <c r="AG11" i="6"/>
  <c r="AE11" i="6"/>
  <c r="AC11" i="6"/>
  <c r="AA11" i="6"/>
  <c r="Y11" i="6"/>
  <c r="W11" i="6"/>
  <c r="U11" i="6"/>
  <c r="S11" i="6"/>
  <c r="Q11" i="6"/>
  <c r="O11" i="6"/>
  <c r="M11" i="6"/>
  <c r="K11" i="6"/>
  <c r="I11" i="6"/>
  <c r="G11" i="6"/>
  <c r="E11" i="6"/>
  <c r="C11" i="6"/>
  <c r="BQ10" i="6"/>
  <c r="BO10" i="6"/>
  <c r="BM10" i="6"/>
  <c r="BK10" i="6"/>
  <c r="BI10" i="6"/>
  <c r="BG10" i="6"/>
  <c r="BE10" i="6"/>
  <c r="BC10" i="6"/>
  <c r="BA10" i="6"/>
  <c r="AY10" i="6"/>
  <c r="AW10" i="6"/>
  <c r="AU10" i="6"/>
  <c r="AS10" i="6"/>
  <c r="AQ10" i="6"/>
  <c r="AO10" i="6"/>
  <c r="AM10" i="6"/>
  <c r="AK10" i="6"/>
  <c r="AI10" i="6"/>
  <c r="AG10" i="6"/>
  <c r="AE10" i="6"/>
  <c r="AC10" i="6"/>
  <c r="AA10" i="6"/>
  <c r="Y10" i="6"/>
  <c r="W10" i="6"/>
  <c r="U10" i="6"/>
  <c r="S10" i="6"/>
  <c r="Q10" i="6"/>
  <c r="O10" i="6"/>
  <c r="M10" i="6"/>
  <c r="K10" i="6"/>
  <c r="I10" i="6"/>
  <c r="G10" i="6"/>
  <c r="E10" i="6"/>
  <c r="C10" i="6"/>
  <c r="BQ9" i="6"/>
  <c r="BO9" i="6"/>
  <c r="BM9" i="6"/>
  <c r="BK9" i="6"/>
  <c r="BI9" i="6"/>
  <c r="BG9" i="6"/>
  <c r="BE9" i="6"/>
  <c r="BC9" i="6"/>
  <c r="BA9" i="6"/>
  <c r="AY9" i="6"/>
  <c r="AW9" i="6"/>
  <c r="AU9" i="6"/>
  <c r="AS9" i="6"/>
  <c r="AQ9" i="6"/>
  <c r="AO9" i="6"/>
  <c r="AM9" i="6"/>
  <c r="AK9" i="6"/>
  <c r="AI9" i="6"/>
  <c r="AG9" i="6"/>
  <c r="AE9" i="6"/>
  <c r="AC9" i="6"/>
  <c r="AA9" i="6"/>
  <c r="Y9" i="6"/>
  <c r="W9" i="6"/>
  <c r="U9" i="6"/>
  <c r="S9" i="6"/>
  <c r="Q9" i="6"/>
  <c r="O9" i="6"/>
  <c r="M9" i="6"/>
  <c r="K9" i="6"/>
  <c r="I9" i="6"/>
  <c r="G9" i="6"/>
  <c r="E9" i="6"/>
  <c r="C9" i="6"/>
  <c r="BQ8" i="6"/>
  <c r="BO8" i="6"/>
  <c r="BM8" i="6"/>
  <c r="BK8" i="6"/>
  <c r="BI8" i="6"/>
  <c r="BG8" i="6"/>
  <c r="BE8" i="6"/>
  <c r="BC8" i="6"/>
  <c r="BA8" i="6"/>
  <c r="AY8" i="6"/>
  <c r="AW8" i="6"/>
  <c r="AU8" i="6"/>
  <c r="AS8" i="6"/>
  <c r="AQ8" i="6"/>
  <c r="AO8" i="6"/>
  <c r="AM8" i="6"/>
  <c r="AK8" i="6"/>
  <c r="AI8" i="6"/>
  <c r="AG8" i="6"/>
  <c r="AE8" i="6"/>
  <c r="AC8" i="6"/>
  <c r="AA8" i="6"/>
  <c r="Y8" i="6"/>
  <c r="W8" i="6"/>
  <c r="U8" i="6"/>
  <c r="S8" i="6"/>
  <c r="Q8" i="6"/>
  <c r="O8" i="6"/>
  <c r="M8" i="6"/>
  <c r="K8" i="6"/>
  <c r="I8" i="6"/>
  <c r="G8" i="6"/>
  <c r="E8" i="6"/>
  <c r="C8" i="6"/>
  <c r="BQ7" i="6"/>
  <c r="BO7" i="6"/>
  <c r="BM7" i="6"/>
  <c r="BK7" i="6"/>
  <c r="BI7" i="6"/>
  <c r="BG7" i="6"/>
  <c r="BE7" i="6"/>
  <c r="BC7" i="6"/>
  <c r="BA7" i="6"/>
  <c r="AY7" i="6"/>
  <c r="AW7" i="6"/>
  <c r="AU7" i="6"/>
  <c r="AS7" i="6"/>
  <c r="AQ7" i="6"/>
  <c r="AO7" i="6"/>
  <c r="AM7" i="6"/>
  <c r="AK7" i="6"/>
  <c r="AI7" i="6"/>
  <c r="AG7" i="6"/>
  <c r="AE7" i="6"/>
  <c r="AC7" i="6"/>
  <c r="AA7" i="6"/>
  <c r="Y7" i="6"/>
  <c r="W7" i="6"/>
  <c r="U7" i="6"/>
  <c r="S7" i="6"/>
  <c r="Q7" i="6"/>
  <c r="O7" i="6"/>
  <c r="M7" i="6"/>
  <c r="K7" i="6"/>
  <c r="I7" i="6"/>
  <c r="G7" i="6"/>
  <c r="E7" i="6"/>
  <c r="C7" i="6"/>
  <c r="BQ6" i="6"/>
  <c r="BO6" i="6"/>
  <c r="BM6" i="6"/>
  <c r="BK6" i="6"/>
  <c r="BI6" i="6"/>
  <c r="BG6" i="6"/>
  <c r="BE6" i="6"/>
  <c r="BC6" i="6"/>
  <c r="BA6" i="6"/>
  <c r="AY6" i="6"/>
  <c r="AW6" i="6"/>
  <c r="AU6" i="6"/>
  <c r="AS6" i="6"/>
  <c r="AQ6" i="6"/>
  <c r="AO6" i="6"/>
  <c r="AM6" i="6"/>
  <c r="AK6" i="6"/>
  <c r="AI6" i="6"/>
  <c r="AG6" i="6"/>
  <c r="AE6" i="6"/>
  <c r="AC6" i="6"/>
  <c r="AA6" i="6"/>
  <c r="Y6" i="6"/>
  <c r="W6" i="6"/>
  <c r="U6" i="6"/>
  <c r="S6" i="6"/>
  <c r="Q6" i="6"/>
  <c r="O6" i="6"/>
  <c r="M6" i="6"/>
  <c r="K6" i="6"/>
  <c r="I6" i="6"/>
  <c r="G6" i="6"/>
  <c r="C6" i="6"/>
  <c r="BQ5" i="6"/>
  <c r="BO5" i="6"/>
  <c r="BM5" i="6"/>
  <c r="BK5" i="6"/>
  <c r="BI5" i="6"/>
  <c r="BG5" i="6"/>
  <c r="BE5" i="6"/>
  <c r="BC5" i="6"/>
  <c r="BA5" i="6"/>
  <c r="AY5" i="6"/>
  <c r="AW5" i="6"/>
  <c r="AU5" i="6"/>
  <c r="AS5" i="6"/>
  <c r="AQ5" i="6"/>
  <c r="AO5" i="6"/>
  <c r="AM5" i="6"/>
  <c r="AK5" i="6"/>
  <c r="AI5" i="6"/>
  <c r="AG5" i="6"/>
  <c r="AE5" i="6"/>
  <c r="AC5" i="6"/>
  <c r="AA5" i="6"/>
  <c r="Y5" i="6"/>
  <c r="W5" i="6"/>
  <c r="U5" i="6"/>
  <c r="S5" i="6"/>
  <c r="Q5" i="6"/>
  <c r="O5" i="6"/>
  <c r="M5" i="6"/>
  <c r="K5" i="6"/>
  <c r="I5" i="6"/>
  <c r="G5" i="6"/>
  <c r="E5" i="6"/>
  <c r="C5" i="6"/>
  <c r="BQ4" i="6"/>
  <c r="BO4" i="6"/>
  <c r="BM4" i="6"/>
  <c r="BK4" i="6"/>
  <c r="BI4" i="6"/>
  <c r="BG4" i="6"/>
  <c r="BE4" i="6"/>
  <c r="BC4" i="6"/>
  <c r="BA4" i="6"/>
  <c r="AY4" i="6"/>
  <c r="AW4" i="6"/>
  <c r="AU4" i="6"/>
  <c r="AS4" i="6"/>
  <c r="AQ4" i="6"/>
  <c r="AO4" i="6"/>
  <c r="AM4" i="6"/>
  <c r="AK4" i="6"/>
  <c r="AI4" i="6"/>
  <c r="AG4" i="6"/>
  <c r="AE4" i="6"/>
  <c r="AC4" i="6"/>
  <c r="AA4" i="6"/>
  <c r="Y4" i="6"/>
  <c r="W4" i="6"/>
  <c r="U4" i="6"/>
  <c r="S4" i="6"/>
  <c r="Q4" i="6"/>
  <c r="O4" i="6"/>
  <c r="M4" i="6"/>
  <c r="K4" i="6"/>
  <c r="I4" i="6"/>
  <c r="G4" i="6"/>
  <c r="E4" i="6"/>
  <c r="C4" i="6"/>
  <c r="BQ3" i="6"/>
  <c r="BO3" i="6"/>
  <c r="BM3" i="6"/>
  <c r="BK3" i="6"/>
  <c r="BI3" i="6"/>
  <c r="BG3" i="6"/>
  <c r="BE3" i="6"/>
  <c r="BC3" i="6"/>
  <c r="BA3" i="6"/>
  <c r="AY3" i="6"/>
  <c r="AW3" i="6"/>
  <c r="AU3" i="6"/>
  <c r="AS3" i="6"/>
  <c r="AQ3" i="6"/>
  <c r="AO3" i="6"/>
  <c r="AM3" i="6"/>
  <c r="AK3" i="6"/>
  <c r="AI3" i="6"/>
  <c r="AG3" i="6"/>
  <c r="AE3" i="6"/>
  <c r="AC3" i="6"/>
  <c r="AA3" i="6"/>
  <c r="Y3" i="6"/>
  <c r="W3" i="6"/>
  <c r="U3" i="6"/>
  <c r="S3" i="6"/>
  <c r="Q3" i="6"/>
  <c r="O3" i="6"/>
  <c r="M3" i="6"/>
  <c r="K3" i="6"/>
  <c r="I3" i="6"/>
  <c r="G3" i="6"/>
  <c r="E3" i="6"/>
  <c r="C3" i="6"/>
  <c r="BP34" i="5"/>
  <c r="BN34" i="5"/>
  <c r="BL34" i="5"/>
  <c r="BJ34" i="5"/>
  <c r="BH34" i="5"/>
  <c r="BF34" i="5"/>
  <c r="BD34" i="5"/>
  <c r="BB34" i="5"/>
  <c r="AZ34" i="5"/>
  <c r="AX34" i="5"/>
  <c r="AV34" i="5"/>
  <c r="AT34" i="5"/>
  <c r="AR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D34" i="5"/>
  <c r="B34" i="5"/>
  <c r="BQ33" i="5"/>
  <c r="BO33" i="5"/>
  <c r="BM33" i="5"/>
  <c r="BK33" i="5"/>
  <c r="BI33" i="5"/>
  <c r="BG33" i="5"/>
  <c r="BE33" i="5"/>
  <c r="BC33" i="5"/>
  <c r="BA33" i="5"/>
  <c r="AY33" i="5"/>
  <c r="AW33" i="5"/>
  <c r="AU33" i="5"/>
  <c r="AS33" i="5"/>
  <c r="AQ33" i="5"/>
  <c r="AO33" i="5"/>
  <c r="AM33" i="5"/>
  <c r="AK33" i="5"/>
  <c r="AI33" i="5"/>
  <c r="AG33" i="5"/>
  <c r="AE33" i="5"/>
  <c r="AC33" i="5"/>
  <c r="AA33" i="5"/>
  <c r="Y33" i="5"/>
  <c r="W33" i="5"/>
  <c r="U33" i="5"/>
  <c r="S33" i="5"/>
  <c r="Q33" i="5"/>
  <c r="O33" i="5"/>
  <c r="M33" i="5"/>
  <c r="K33" i="5"/>
  <c r="I33" i="5"/>
  <c r="G33" i="5"/>
  <c r="E33" i="5"/>
  <c r="C33" i="5"/>
  <c r="BQ32" i="5"/>
  <c r="BO32" i="5"/>
  <c r="BM32" i="5"/>
  <c r="BK32" i="5"/>
  <c r="BI32" i="5"/>
  <c r="BG32" i="5"/>
  <c r="BE32" i="5"/>
  <c r="BC32" i="5"/>
  <c r="BA32" i="5"/>
  <c r="AY32" i="5"/>
  <c r="AW32" i="5"/>
  <c r="AU32" i="5"/>
  <c r="AS32" i="5"/>
  <c r="AQ32" i="5"/>
  <c r="AO32" i="5"/>
  <c r="AM32" i="5"/>
  <c r="AK32" i="5"/>
  <c r="AI32" i="5"/>
  <c r="AG32" i="5"/>
  <c r="AE32" i="5"/>
  <c r="AC32" i="5"/>
  <c r="AA32" i="5"/>
  <c r="Y32" i="5"/>
  <c r="W32" i="5"/>
  <c r="U32" i="5"/>
  <c r="S32" i="5"/>
  <c r="Q32" i="5"/>
  <c r="O32" i="5"/>
  <c r="M32" i="5"/>
  <c r="K32" i="5"/>
  <c r="I32" i="5"/>
  <c r="G32" i="5"/>
  <c r="E32" i="5"/>
  <c r="C32" i="5"/>
  <c r="BQ31" i="5"/>
  <c r="BO31" i="5"/>
  <c r="BM31" i="5"/>
  <c r="BK31" i="5"/>
  <c r="BI31" i="5"/>
  <c r="BG31" i="5"/>
  <c r="BE31" i="5"/>
  <c r="BC31" i="5"/>
  <c r="BA31" i="5"/>
  <c r="AY31" i="5"/>
  <c r="AW31" i="5"/>
  <c r="AU31" i="5"/>
  <c r="AS31" i="5"/>
  <c r="AQ31" i="5"/>
  <c r="AO31" i="5"/>
  <c r="AM31" i="5"/>
  <c r="AK31" i="5"/>
  <c r="AI31" i="5"/>
  <c r="AG31" i="5"/>
  <c r="AE31" i="5"/>
  <c r="AC31" i="5"/>
  <c r="AA31" i="5"/>
  <c r="Y31" i="5"/>
  <c r="W31" i="5"/>
  <c r="U31" i="5"/>
  <c r="S31" i="5"/>
  <c r="Q31" i="5"/>
  <c r="O31" i="5"/>
  <c r="M31" i="5"/>
  <c r="K31" i="5"/>
  <c r="I31" i="5"/>
  <c r="G31" i="5"/>
  <c r="E31" i="5"/>
  <c r="C31" i="5"/>
  <c r="BQ30" i="5"/>
  <c r="BO30" i="5"/>
  <c r="BM30" i="5"/>
  <c r="BK30" i="5"/>
  <c r="BI30" i="5"/>
  <c r="BG30" i="5"/>
  <c r="BE30" i="5"/>
  <c r="BC30" i="5"/>
  <c r="BA30" i="5"/>
  <c r="AY30" i="5"/>
  <c r="AW30" i="5"/>
  <c r="AU30" i="5"/>
  <c r="AS30" i="5"/>
  <c r="AQ30" i="5"/>
  <c r="AO30" i="5"/>
  <c r="AM30" i="5"/>
  <c r="AK30" i="5"/>
  <c r="AI30" i="5"/>
  <c r="AG30" i="5"/>
  <c r="AE30" i="5"/>
  <c r="AC30" i="5"/>
  <c r="AA30" i="5"/>
  <c r="Y30" i="5"/>
  <c r="W30" i="5"/>
  <c r="U30" i="5"/>
  <c r="S30" i="5"/>
  <c r="Q30" i="5"/>
  <c r="O30" i="5"/>
  <c r="M30" i="5"/>
  <c r="K30" i="5"/>
  <c r="I30" i="5"/>
  <c r="G30" i="5"/>
  <c r="E30" i="5"/>
  <c r="C30" i="5"/>
  <c r="BQ29" i="5"/>
  <c r="BO29" i="5"/>
  <c r="BM29" i="5"/>
  <c r="BK29" i="5"/>
  <c r="BI29" i="5"/>
  <c r="BG29" i="5"/>
  <c r="BE29" i="5"/>
  <c r="BC29" i="5"/>
  <c r="BA29" i="5"/>
  <c r="AY29" i="5"/>
  <c r="AW29" i="5"/>
  <c r="AU29" i="5"/>
  <c r="AS29" i="5"/>
  <c r="AQ29" i="5"/>
  <c r="AO29" i="5"/>
  <c r="AM29" i="5"/>
  <c r="AK29" i="5"/>
  <c r="AI29" i="5"/>
  <c r="AG29" i="5"/>
  <c r="AE29" i="5"/>
  <c r="AC29" i="5"/>
  <c r="AA29" i="5"/>
  <c r="Y29" i="5"/>
  <c r="W29" i="5"/>
  <c r="U29" i="5"/>
  <c r="S29" i="5"/>
  <c r="Q29" i="5"/>
  <c r="O29" i="5"/>
  <c r="M29" i="5"/>
  <c r="K29" i="5"/>
  <c r="I29" i="5"/>
  <c r="G29" i="5"/>
  <c r="E29" i="5"/>
  <c r="C29" i="5"/>
  <c r="BQ28" i="5"/>
  <c r="BO28" i="5"/>
  <c r="BM28" i="5"/>
  <c r="BK28" i="5"/>
  <c r="BI28" i="5"/>
  <c r="BG28" i="5"/>
  <c r="BE28" i="5"/>
  <c r="BC28" i="5"/>
  <c r="BA28" i="5"/>
  <c r="AY28" i="5"/>
  <c r="AW28" i="5"/>
  <c r="AU28" i="5"/>
  <c r="AS28" i="5"/>
  <c r="AQ28" i="5"/>
  <c r="AO28" i="5"/>
  <c r="AM28" i="5"/>
  <c r="AK28" i="5"/>
  <c r="AI28" i="5"/>
  <c r="AG28" i="5"/>
  <c r="AE28" i="5"/>
  <c r="AC28" i="5"/>
  <c r="AA28" i="5"/>
  <c r="Y28" i="5"/>
  <c r="W28" i="5"/>
  <c r="U28" i="5"/>
  <c r="S28" i="5"/>
  <c r="Q28" i="5"/>
  <c r="O28" i="5"/>
  <c r="M28" i="5"/>
  <c r="K28" i="5"/>
  <c r="I28" i="5"/>
  <c r="G28" i="5"/>
  <c r="E28" i="5"/>
  <c r="C28" i="5"/>
  <c r="BQ27" i="5"/>
  <c r="BO27" i="5"/>
  <c r="BM27" i="5"/>
  <c r="BK27" i="5"/>
  <c r="BI27" i="5"/>
  <c r="BG27" i="5"/>
  <c r="BE27" i="5"/>
  <c r="BC27" i="5"/>
  <c r="BA27" i="5"/>
  <c r="AY27" i="5"/>
  <c r="AW27" i="5"/>
  <c r="AU27" i="5"/>
  <c r="AS27" i="5"/>
  <c r="AQ27" i="5"/>
  <c r="AO27" i="5"/>
  <c r="AM27" i="5"/>
  <c r="AK27" i="5"/>
  <c r="AI27" i="5"/>
  <c r="AG27" i="5"/>
  <c r="AE27" i="5"/>
  <c r="AC27" i="5"/>
  <c r="AA27" i="5"/>
  <c r="Y27" i="5"/>
  <c r="W27" i="5"/>
  <c r="U27" i="5"/>
  <c r="S27" i="5"/>
  <c r="Q27" i="5"/>
  <c r="O27" i="5"/>
  <c r="M27" i="5"/>
  <c r="K27" i="5"/>
  <c r="I27" i="5"/>
  <c r="G27" i="5"/>
  <c r="E27" i="5"/>
  <c r="C27" i="5"/>
  <c r="BQ26" i="5"/>
  <c r="BO26" i="5"/>
  <c r="BM26" i="5"/>
  <c r="BK26" i="5"/>
  <c r="BI26" i="5"/>
  <c r="BG26" i="5"/>
  <c r="BC26" i="5"/>
  <c r="BA26" i="5"/>
  <c r="AY26" i="5"/>
  <c r="AW26" i="5"/>
  <c r="AU26" i="5"/>
  <c r="AS26" i="5"/>
  <c r="AQ26" i="5"/>
  <c r="AO26" i="5"/>
  <c r="AM26" i="5"/>
  <c r="AK26" i="5"/>
  <c r="AI26" i="5"/>
  <c r="AG26" i="5"/>
  <c r="AE26" i="5"/>
  <c r="AC26" i="5"/>
  <c r="AA26" i="5"/>
  <c r="Y26" i="5"/>
  <c r="W26" i="5"/>
  <c r="U26" i="5"/>
  <c r="S26" i="5"/>
  <c r="Q26" i="5"/>
  <c r="O26" i="5"/>
  <c r="M26" i="5"/>
  <c r="K26" i="5"/>
  <c r="I26" i="5"/>
  <c r="G26" i="5"/>
  <c r="E26" i="5"/>
  <c r="C26" i="5"/>
  <c r="BQ25" i="5"/>
  <c r="BO25" i="5"/>
  <c r="BM25" i="5"/>
  <c r="BK25" i="5"/>
  <c r="BI25" i="5"/>
  <c r="BG25" i="5"/>
  <c r="BE25" i="5"/>
  <c r="BC25" i="5"/>
  <c r="BA25" i="5"/>
  <c r="AY25" i="5"/>
  <c r="AW25" i="5"/>
  <c r="AU25" i="5"/>
  <c r="AS25" i="5"/>
  <c r="AQ25" i="5"/>
  <c r="AO25" i="5"/>
  <c r="AM25" i="5"/>
  <c r="AK25" i="5"/>
  <c r="AI25" i="5"/>
  <c r="AG25" i="5"/>
  <c r="AE25" i="5"/>
  <c r="AC25" i="5"/>
  <c r="AA25" i="5"/>
  <c r="Y25" i="5"/>
  <c r="W25" i="5"/>
  <c r="U25" i="5"/>
  <c r="S25" i="5"/>
  <c r="Q25" i="5"/>
  <c r="O25" i="5"/>
  <c r="M25" i="5"/>
  <c r="K25" i="5"/>
  <c r="I25" i="5"/>
  <c r="G25" i="5"/>
  <c r="E25" i="5"/>
  <c r="C25" i="5"/>
  <c r="BQ24" i="5"/>
  <c r="BO24" i="5"/>
  <c r="BM24" i="5"/>
  <c r="BK24" i="5"/>
  <c r="BI24" i="5"/>
  <c r="BG24" i="5"/>
  <c r="BE24" i="5"/>
  <c r="BC24" i="5"/>
  <c r="BA24" i="5"/>
  <c r="AY24" i="5"/>
  <c r="AW24" i="5"/>
  <c r="AU24" i="5"/>
  <c r="AS24" i="5"/>
  <c r="AQ24" i="5"/>
  <c r="AO24" i="5"/>
  <c r="AM24" i="5"/>
  <c r="AK24" i="5"/>
  <c r="AI24" i="5"/>
  <c r="AG24" i="5"/>
  <c r="AE24" i="5"/>
  <c r="AC24" i="5"/>
  <c r="AA24" i="5"/>
  <c r="Y24" i="5"/>
  <c r="W24" i="5"/>
  <c r="U24" i="5"/>
  <c r="S24" i="5"/>
  <c r="Q24" i="5"/>
  <c r="O24" i="5"/>
  <c r="M24" i="5"/>
  <c r="K24" i="5"/>
  <c r="I24" i="5"/>
  <c r="G24" i="5"/>
  <c r="E24" i="5"/>
  <c r="C24" i="5"/>
  <c r="BQ23" i="5"/>
  <c r="BO23" i="5"/>
  <c r="BM23" i="5"/>
  <c r="BK23" i="5"/>
  <c r="BI23" i="5"/>
  <c r="BG23" i="5"/>
  <c r="BE23" i="5"/>
  <c r="BC23" i="5"/>
  <c r="BA23" i="5"/>
  <c r="AY23" i="5"/>
  <c r="AW23" i="5"/>
  <c r="AU23" i="5"/>
  <c r="AS23" i="5"/>
  <c r="AQ23" i="5"/>
  <c r="AO23" i="5"/>
  <c r="AM23" i="5"/>
  <c r="AK23" i="5"/>
  <c r="AI23" i="5"/>
  <c r="AG23" i="5"/>
  <c r="AE23" i="5"/>
  <c r="AC23" i="5"/>
  <c r="AA23" i="5"/>
  <c r="Y23" i="5"/>
  <c r="W23" i="5"/>
  <c r="U23" i="5"/>
  <c r="S23" i="5"/>
  <c r="Q23" i="5"/>
  <c r="O23" i="5"/>
  <c r="M23" i="5"/>
  <c r="K23" i="5"/>
  <c r="I23" i="5"/>
  <c r="G23" i="5"/>
  <c r="E23" i="5"/>
  <c r="C23" i="5"/>
  <c r="BQ22" i="5"/>
  <c r="BO22" i="5"/>
  <c r="BM22" i="5"/>
  <c r="BK22" i="5"/>
  <c r="BI22" i="5"/>
  <c r="BG22" i="5"/>
  <c r="BE22" i="5"/>
  <c r="BC22" i="5"/>
  <c r="BA22" i="5"/>
  <c r="AY22" i="5"/>
  <c r="AW22" i="5"/>
  <c r="AU22" i="5"/>
  <c r="AS22" i="5"/>
  <c r="AQ22" i="5"/>
  <c r="AO22" i="5"/>
  <c r="AM22" i="5"/>
  <c r="AK22" i="5"/>
  <c r="AI22" i="5"/>
  <c r="AG22" i="5"/>
  <c r="AE22" i="5"/>
  <c r="AC22" i="5"/>
  <c r="AA22" i="5"/>
  <c r="Y22" i="5"/>
  <c r="W22" i="5"/>
  <c r="U22" i="5"/>
  <c r="S22" i="5"/>
  <c r="Q22" i="5"/>
  <c r="O22" i="5"/>
  <c r="M22" i="5"/>
  <c r="K22" i="5"/>
  <c r="I22" i="5"/>
  <c r="G22" i="5"/>
  <c r="E22" i="5"/>
  <c r="C22" i="5"/>
  <c r="BQ21" i="5"/>
  <c r="BO21" i="5"/>
  <c r="BM21" i="5"/>
  <c r="BK21" i="5"/>
  <c r="BI21" i="5"/>
  <c r="BG21" i="5"/>
  <c r="BE21" i="5"/>
  <c r="BC21" i="5"/>
  <c r="BA21" i="5"/>
  <c r="AY21" i="5"/>
  <c r="AW21" i="5"/>
  <c r="AU21" i="5"/>
  <c r="AS21" i="5"/>
  <c r="AQ21" i="5"/>
  <c r="AO21" i="5"/>
  <c r="AM21" i="5"/>
  <c r="AK21" i="5"/>
  <c r="AI21" i="5"/>
  <c r="AG21" i="5"/>
  <c r="AE21" i="5"/>
  <c r="AC21" i="5"/>
  <c r="AA21" i="5"/>
  <c r="Y21" i="5"/>
  <c r="W21" i="5"/>
  <c r="U21" i="5"/>
  <c r="S21" i="5"/>
  <c r="Q21" i="5"/>
  <c r="O21" i="5"/>
  <c r="M21" i="5"/>
  <c r="K21" i="5"/>
  <c r="I21" i="5"/>
  <c r="G21" i="5"/>
  <c r="E21" i="5"/>
  <c r="C21" i="5"/>
  <c r="BQ20" i="5"/>
  <c r="BO20" i="5"/>
  <c r="BM20" i="5"/>
  <c r="BK20" i="5"/>
  <c r="BI20" i="5"/>
  <c r="BG20" i="5"/>
  <c r="BE20" i="5"/>
  <c r="BC20" i="5"/>
  <c r="BA20" i="5"/>
  <c r="AY20" i="5"/>
  <c r="AW20" i="5"/>
  <c r="AU20" i="5"/>
  <c r="AS20" i="5"/>
  <c r="AQ20" i="5"/>
  <c r="AO20" i="5"/>
  <c r="AM20" i="5"/>
  <c r="AK20" i="5"/>
  <c r="AI20" i="5"/>
  <c r="AG20" i="5"/>
  <c r="AE20" i="5"/>
  <c r="AC20" i="5"/>
  <c r="AA20" i="5"/>
  <c r="Y20" i="5"/>
  <c r="W20" i="5"/>
  <c r="U20" i="5"/>
  <c r="S20" i="5"/>
  <c r="Q20" i="5"/>
  <c r="O20" i="5"/>
  <c r="M20" i="5"/>
  <c r="K20" i="5"/>
  <c r="I20" i="5"/>
  <c r="G20" i="5"/>
  <c r="E20" i="5"/>
  <c r="C20" i="5"/>
  <c r="BQ19" i="5"/>
  <c r="BO19" i="5"/>
  <c r="BM19" i="5"/>
  <c r="BK19" i="5"/>
  <c r="BI19" i="5"/>
  <c r="BG19" i="5"/>
  <c r="BE19" i="5"/>
  <c r="BC19" i="5"/>
  <c r="BA19" i="5"/>
  <c r="AY19" i="5"/>
  <c r="AW19" i="5"/>
  <c r="AU19" i="5"/>
  <c r="AS19" i="5"/>
  <c r="AQ19" i="5"/>
  <c r="AO19" i="5"/>
  <c r="AM19" i="5"/>
  <c r="AK19" i="5"/>
  <c r="AI19" i="5"/>
  <c r="AG19" i="5"/>
  <c r="AE19" i="5"/>
  <c r="AC19" i="5"/>
  <c r="AA19" i="5"/>
  <c r="Y19" i="5"/>
  <c r="W19" i="5"/>
  <c r="U19" i="5"/>
  <c r="S19" i="5"/>
  <c r="Q19" i="5"/>
  <c r="O19" i="5"/>
  <c r="M19" i="5"/>
  <c r="K19" i="5"/>
  <c r="I19" i="5"/>
  <c r="G19" i="5"/>
  <c r="E19" i="5"/>
  <c r="C19" i="5"/>
  <c r="BQ18" i="5"/>
  <c r="BO18" i="5"/>
  <c r="BM18" i="5"/>
  <c r="BK18" i="5"/>
  <c r="BI18" i="5"/>
  <c r="BG18" i="5"/>
  <c r="BE18" i="5"/>
  <c r="BC18" i="5"/>
  <c r="BA18" i="5"/>
  <c r="AY18" i="5"/>
  <c r="AW18" i="5"/>
  <c r="AU18" i="5"/>
  <c r="AS18" i="5"/>
  <c r="AQ18" i="5"/>
  <c r="AO18" i="5"/>
  <c r="AM18" i="5"/>
  <c r="AK18" i="5"/>
  <c r="AI18" i="5"/>
  <c r="AG18" i="5"/>
  <c r="AE18" i="5"/>
  <c r="AC18" i="5"/>
  <c r="AA18" i="5"/>
  <c r="Y18" i="5"/>
  <c r="W18" i="5"/>
  <c r="U18" i="5"/>
  <c r="S18" i="5"/>
  <c r="Q18" i="5"/>
  <c r="O18" i="5"/>
  <c r="M18" i="5"/>
  <c r="K18" i="5"/>
  <c r="I18" i="5"/>
  <c r="G18" i="5"/>
  <c r="E18" i="5"/>
  <c r="C18" i="5"/>
  <c r="BQ17" i="5"/>
  <c r="BO17" i="5"/>
  <c r="BM17" i="5"/>
  <c r="BK17" i="5"/>
  <c r="BI17" i="5"/>
  <c r="BG17" i="5"/>
  <c r="BE17" i="5"/>
  <c r="BC17" i="5"/>
  <c r="BA17" i="5"/>
  <c r="AY17" i="5"/>
  <c r="AW17" i="5"/>
  <c r="AU17" i="5"/>
  <c r="AS17" i="5"/>
  <c r="AQ17" i="5"/>
  <c r="AO17" i="5"/>
  <c r="AM17" i="5"/>
  <c r="AK17" i="5"/>
  <c r="AI17" i="5"/>
  <c r="AG17" i="5"/>
  <c r="AE17" i="5"/>
  <c r="AC17" i="5"/>
  <c r="AA17" i="5"/>
  <c r="Y17" i="5"/>
  <c r="W17" i="5"/>
  <c r="U17" i="5"/>
  <c r="S17" i="5"/>
  <c r="Q17" i="5"/>
  <c r="O17" i="5"/>
  <c r="M17" i="5"/>
  <c r="K17" i="5"/>
  <c r="I17" i="5"/>
  <c r="G17" i="5"/>
  <c r="E17" i="5"/>
  <c r="C17" i="5"/>
  <c r="BQ16" i="5"/>
  <c r="BO16" i="5"/>
  <c r="BM16" i="5"/>
  <c r="BK16" i="5"/>
  <c r="BI16" i="5"/>
  <c r="BG16" i="5"/>
  <c r="BE16" i="5"/>
  <c r="BC16" i="5"/>
  <c r="BA16" i="5"/>
  <c r="AY16" i="5"/>
  <c r="AW16" i="5"/>
  <c r="AU16" i="5"/>
  <c r="AS16" i="5"/>
  <c r="AQ16" i="5"/>
  <c r="AO16" i="5"/>
  <c r="AM16" i="5"/>
  <c r="AK16" i="5"/>
  <c r="AI16" i="5"/>
  <c r="AG16" i="5"/>
  <c r="AE16" i="5"/>
  <c r="AC16" i="5"/>
  <c r="AA16" i="5"/>
  <c r="Y16" i="5"/>
  <c r="W16" i="5"/>
  <c r="U16" i="5"/>
  <c r="S16" i="5"/>
  <c r="Q16" i="5"/>
  <c r="O16" i="5"/>
  <c r="M16" i="5"/>
  <c r="K16" i="5"/>
  <c r="I16" i="5"/>
  <c r="G16" i="5"/>
  <c r="E16" i="5"/>
  <c r="C16" i="5"/>
  <c r="BQ15" i="5"/>
  <c r="BO15" i="5"/>
  <c r="BM15" i="5"/>
  <c r="BK15" i="5"/>
  <c r="BI15" i="5"/>
  <c r="BG15" i="5"/>
  <c r="BE15" i="5"/>
  <c r="BC15" i="5"/>
  <c r="BA15" i="5"/>
  <c r="AY15" i="5"/>
  <c r="AW15" i="5"/>
  <c r="AU15" i="5"/>
  <c r="AS15" i="5"/>
  <c r="AQ15" i="5"/>
  <c r="AO15" i="5"/>
  <c r="AM15" i="5"/>
  <c r="AK15" i="5"/>
  <c r="AI15" i="5"/>
  <c r="AG15" i="5"/>
  <c r="AE15" i="5"/>
  <c r="AC15" i="5"/>
  <c r="AA15" i="5"/>
  <c r="Y15" i="5"/>
  <c r="W15" i="5"/>
  <c r="U15" i="5"/>
  <c r="S15" i="5"/>
  <c r="Q15" i="5"/>
  <c r="O15" i="5"/>
  <c r="M15" i="5"/>
  <c r="K15" i="5"/>
  <c r="I15" i="5"/>
  <c r="G15" i="5"/>
  <c r="E15" i="5"/>
  <c r="C15" i="5"/>
  <c r="BQ14" i="5"/>
  <c r="BO14" i="5"/>
  <c r="BM14" i="5"/>
  <c r="BK14" i="5"/>
  <c r="BI14" i="5"/>
  <c r="BG14" i="5"/>
  <c r="BE14" i="5"/>
  <c r="BC14" i="5"/>
  <c r="BA14" i="5"/>
  <c r="AY14" i="5"/>
  <c r="AW14" i="5"/>
  <c r="AU14" i="5"/>
  <c r="AS14" i="5"/>
  <c r="AQ14" i="5"/>
  <c r="AO14" i="5"/>
  <c r="AM14" i="5"/>
  <c r="AK14" i="5"/>
  <c r="AI14" i="5"/>
  <c r="AG14" i="5"/>
  <c r="AE14" i="5"/>
  <c r="AC14" i="5"/>
  <c r="AA14" i="5"/>
  <c r="Y14" i="5"/>
  <c r="W14" i="5"/>
  <c r="U14" i="5"/>
  <c r="S14" i="5"/>
  <c r="Q14" i="5"/>
  <c r="O14" i="5"/>
  <c r="M14" i="5"/>
  <c r="K14" i="5"/>
  <c r="I14" i="5"/>
  <c r="G14" i="5"/>
  <c r="E14" i="5"/>
  <c r="C14" i="5"/>
  <c r="BQ13" i="5"/>
  <c r="BO13" i="5"/>
  <c r="BM13" i="5"/>
  <c r="BK13" i="5"/>
  <c r="BI13" i="5"/>
  <c r="BG13" i="5"/>
  <c r="BE13" i="5"/>
  <c r="BC13" i="5"/>
  <c r="BA13" i="5"/>
  <c r="AY13" i="5"/>
  <c r="AW13" i="5"/>
  <c r="AU13" i="5"/>
  <c r="AS13" i="5"/>
  <c r="AQ13" i="5"/>
  <c r="AO13" i="5"/>
  <c r="AM13" i="5"/>
  <c r="AK13" i="5"/>
  <c r="AI13" i="5"/>
  <c r="AG13" i="5"/>
  <c r="AE13" i="5"/>
  <c r="AC13" i="5"/>
  <c r="AA13" i="5"/>
  <c r="Y13" i="5"/>
  <c r="W13" i="5"/>
  <c r="U13" i="5"/>
  <c r="S13" i="5"/>
  <c r="Q13" i="5"/>
  <c r="O13" i="5"/>
  <c r="M13" i="5"/>
  <c r="K13" i="5"/>
  <c r="I13" i="5"/>
  <c r="G13" i="5"/>
  <c r="E13" i="5"/>
  <c r="C13" i="5"/>
  <c r="BQ12" i="5"/>
  <c r="BO12" i="5"/>
  <c r="BM12" i="5"/>
  <c r="BK12" i="5"/>
  <c r="BI12" i="5"/>
  <c r="BG12" i="5"/>
  <c r="BE12" i="5"/>
  <c r="BC12" i="5"/>
  <c r="BA12" i="5"/>
  <c r="AY12" i="5"/>
  <c r="AW12" i="5"/>
  <c r="AU12" i="5"/>
  <c r="AS12" i="5"/>
  <c r="AQ12" i="5"/>
  <c r="AO12" i="5"/>
  <c r="AM12" i="5"/>
  <c r="AK12" i="5"/>
  <c r="AI12" i="5"/>
  <c r="AG12" i="5"/>
  <c r="AE12" i="5"/>
  <c r="AC12" i="5"/>
  <c r="AA12" i="5"/>
  <c r="Y12" i="5"/>
  <c r="W12" i="5"/>
  <c r="U12" i="5"/>
  <c r="S12" i="5"/>
  <c r="Q12" i="5"/>
  <c r="O12" i="5"/>
  <c r="M12" i="5"/>
  <c r="K12" i="5"/>
  <c r="I12" i="5"/>
  <c r="G12" i="5"/>
  <c r="E12" i="5"/>
  <c r="C12" i="5"/>
  <c r="BQ11" i="5"/>
  <c r="BO11" i="5"/>
  <c r="BM11" i="5"/>
  <c r="BK11" i="5"/>
  <c r="BI11" i="5"/>
  <c r="BG11" i="5"/>
  <c r="BE11" i="5"/>
  <c r="BC11" i="5"/>
  <c r="BA11" i="5"/>
  <c r="AY11" i="5"/>
  <c r="AW11" i="5"/>
  <c r="AU11" i="5"/>
  <c r="AS11" i="5"/>
  <c r="AQ11" i="5"/>
  <c r="AO11" i="5"/>
  <c r="AM11" i="5"/>
  <c r="AK11" i="5"/>
  <c r="AI11" i="5"/>
  <c r="AG11" i="5"/>
  <c r="AE11" i="5"/>
  <c r="AC11" i="5"/>
  <c r="AA11" i="5"/>
  <c r="Y11" i="5"/>
  <c r="W11" i="5"/>
  <c r="U11" i="5"/>
  <c r="S11" i="5"/>
  <c r="Q11" i="5"/>
  <c r="O11" i="5"/>
  <c r="M11" i="5"/>
  <c r="K11" i="5"/>
  <c r="I11" i="5"/>
  <c r="G11" i="5"/>
  <c r="E11" i="5"/>
  <c r="C11" i="5"/>
  <c r="BQ10" i="5"/>
  <c r="BO10" i="5"/>
  <c r="BM10" i="5"/>
  <c r="BK10" i="5"/>
  <c r="BI10" i="5"/>
  <c r="BG10" i="5"/>
  <c r="BE10" i="5"/>
  <c r="BC10" i="5"/>
  <c r="BA10" i="5"/>
  <c r="AY10" i="5"/>
  <c r="AW10" i="5"/>
  <c r="AU10" i="5"/>
  <c r="AS10" i="5"/>
  <c r="AQ10" i="5"/>
  <c r="AO10" i="5"/>
  <c r="AM10" i="5"/>
  <c r="AK10" i="5"/>
  <c r="AI10" i="5"/>
  <c r="AG10" i="5"/>
  <c r="AE10" i="5"/>
  <c r="AC10" i="5"/>
  <c r="AA10" i="5"/>
  <c r="Y10" i="5"/>
  <c r="W10" i="5"/>
  <c r="U10" i="5"/>
  <c r="S10" i="5"/>
  <c r="Q10" i="5"/>
  <c r="O10" i="5"/>
  <c r="M10" i="5"/>
  <c r="K10" i="5"/>
  <c r="I10" i="5"/>
  <c r="G10" i="5"/>
  <c r="E10" i="5"/>
  <c r="C10" i="5"/>
  <c r="BQ9" i="5"/>
  <c r="BO9" i="5"/>
  <c r="BM9" i="5"/>
  <c r="BK9" i="5"/>
  <c r="BI9" i="5"/>
  <c r="BG9" i="5"/>
  <c r="BE9" i="5"/>
  <c r="BC9" i="5"/>
  <c r="BA9" i="5"/>
  <c r="AY9" i="5"/>
  <c r="AW9" i="5"/>
  <c r="AU9" i="5"/>
  <c r="AS9" i="5"/>
  <c r="AQ9" i="5"/>
  <c r="AO9" i="5"/>
  <c r="AM9" i="5"/>
  <c r="AK9" i="5"/>
  <c r="AI9" i="5"/>
  <c r="AG9" i="5"/>
  <c r="AE9" i="5"/>
  <c r="AC9" i="5"/>
  <c r="AA9" i="5"/>
  <c r="Y9" i="5"/>
  <c r="W9" i="5"/>
  <c r="U9" i="5"/>
  <c r="S9" i="5"/>
  <c r="Q9" i="5"/>
  <c r="O9" i="5"/>
  <c r="M9" i="5"/>
  <c r="K9" i="5"/>
  <c r="I9" i="5"/>
  <c r="G9" i="5"/>
  <c r="E9" i="5"/>
  <c r="C9" i="5"/>
  <c r="BQ8" i="5"/>
  <c r="BO8" i="5"/>
  <c r="BM8" i="5"/>
  <c r="BK8" i="5"/>
  <c r="BI8" i="5"/>
  <c r="BG8" i="5"/>
  <c r="BE8" i="5"/>
  <c r="BC8" i="5"/>
  <c r="BA8" i="5"/>
  <c r="AY8" i="5"/>
  <c r="AW8" i="5"/>
  <c r="AU8" i="5"/>
  <c r="AS8" i="5"/>
  <c r="AQ8" i="5"/>
  <c r="AO8" i="5"/>
  <c r="AM8" i="5"/>
  <c r="AK8" i="5"/>
  <c r="AI8" i="5"/>
  <c r="AG8" i="5"/>
  <c r="AE8" i="5"/>
  <c r="AC8" i="5"/>
  <c r="AA8" i="5"/>
  <c r="Y8" i="5"/>
  <c r="S8" i="5"/>
  <c r="Q8" i="5"/>
  <c r="O8" i="5"/>
  <c r="M8" i="5"/>
  <c r="K8" i="5"/>
  <c r="I8" i="5"/>
  <c r="E8" i="5"/>
  <c r="C8" i="5"/>
  <c r="BQ7" i="5"/>
  <c r="BO7" i="5"/>
  <c r="BM7" i="5"/>
  <c r="BK7" i="5"/>
  <c r="BI7" i="5"/>
  <c r="BG7" i="5"/>
  <c r="BE7" i="5"/>
  <c r="BC7" i="5"/>
  <c r="BA7" i="5"/>
  <c r="AY7" i="5"/>
  <c r="AW7" i="5"/>
  <c r="AU7" i="5"/>
  <c r="AS7" i="5"/>
  <c r="AQ7" i="5"/>
  <c r="AO7" i="5"/>
  <c r="AM7" i="5"/>
  <c r="AK7" i="5"/>
  <c r="AI7" i="5"/>
  <c r="AG7" i="5"/>
  <c r="AE7" i="5"/>
  <c r="AC7" i="5"/>
  <c r="AA7" i="5"/>
  <c r="Y7" i="5"/>
  <c r="W7" i="5"/>
  <c r="U7" i="5"/>
  <c r="S7" i="5"/>
  <c r="Q7" i="5"/>
  <c r="O7" i="5"/>
  <c r="M7" i="5"/>
  <c r="K7" i="5"/>
  <c r="I7" i="5"/>
  <c r="G7" i="5"/>
  <c r="E7" i="5"/>
  <c r="C7" i="5"/>
  <c r="BQ6" i="5"/>
  <c r="BO6" i="5"/>
  <c r="BK6" i="5"/>
  <c r="BI6" i="5"/>
  <c r="BG6" i="5"/>
  <c r="BE6" i="5"/>
  <c r="BC6" i="5"/>
  <c r="BA6" i="5"/>
  <c r="AY6" i="5"/>
  <c r="AW6" i="5"/>
  <c r="AU6" i="5"/>
  <c r="AS6" i="5"/>
  <c r="AQ6" i="5"/>
  <c r="AO6" i="5"/>
  <c r="AM6" i="5"/>
  <c r="AK6" i="5"/>
  <c r="AI6" i="5"/>
  <c r="AG6" i="5"/>
  <c r="AE6" i="5"/>
  <c r="AC6" i="5"/>
  <c r="AA6" i="5"/>
  <c r="Y6" i="5"/>
  <c r="W6" i="5"/>
  <c r="U6" i="5"/>
  <c r="S6" i="5"/>
  <c r="Q6" i="5"/>
  <c r="O6" i="5"/>
  <c r="M6" i="5"/>
  <c r="K6" i="5"/>
  <c r="I6" i="5"/>
  <c r="G6" i="5"/>
  <c r="E6" i="5"/>
  <c r="C6" i="5"/>
  <c r="BQ5" i="5"/>
  <c r="BO5" i="5"/>
  <c r="BM5" i="5"/>
  <c r="BK5" i="5"/>
  <c r="BI5" i="5"/>
  <c r="BG5" i="5"/>
  <c r="BE5" i="5"/>
  <c r="BC5" i="5"/>
  <c r="BA5" i="5"/>
  <c r="AY5" i="5"/>
  <c r="AW5" i="5"/>
  <c r="AU5" i="5"/>
  <c r="AS5" i="5"/>
  <c r="AQ5" i="5"/>
  <c r="AO5" i="5"/>
  <c r="AM5" i="5"/>
  <c r="AK5" i="5"/>
  <c r="AI5" i="5"/>
  <c r="AG5" i="5"/>
  <c r="AE5" i="5"/>
  <c r="AC5" i="5"/>
  <c r="AA5" i="5"/>
  <c r="Y5" i="5"/>
  <c r="W5" i="5"/>
  <c r="U5" i="5"/>
  <c r="S5" i="5"/>
  <c r="Q5" i="5"/>
  <c r="O5" i="5"/>
  <c r="M5" i="5"/>
  <c r="K5" i="5"/>
  <c r="I5" i="5"/>
  <c r="E5" i="5"/>
  <c r="C5" i="5"/>
  <c r="BQ4" i="5"/>
  <c r="BO4" i="5"/>
  <c r="BM4" i="5"/>
  <c r="BK4" i="5"/>
  <c r="BI4" i="5"/>
  <c r="BG4" i="5"/>
  <c r="BE4" i="5"/>
  <c r="BC4" i="5"/>
  <c r="BA4" i="5"/>
  <c r="AY4" i="5"/>
  <c r="AW4" i="5"/>
  <c r="AU4" i="5"/>
  <c r="AS4" i="5"/>
  <c r="AQ4" i="5"/>
  <c r="AO4" i="5"/>
  <c r="AM4" i="5"/>
  <c r="AK4" i="5"/>
  <c r="AI4" i="5"/>
  <c r="AG4" i="5"/>
  <c r="AE4" i="5"/>
  <c r="AC4" i="5"/>
  <c r="AA4" i="5"/>
  <c r="Y4" i="5"/>
  <c r="W4" i="5"/>
  <c r="U4" i="5"/>
  <c r="S4" i="5"/>
  <c r="Q4" i="5"/>
  <c r="O4" i="5"/>
  <c r="M4" i="5"/>
  <c r="K4" i="5"/>
  <c r="I4" i="5"/>
  <c r="G4" i="5"/>
  <c r="E4" i="5"/>
  <c r="C4" i="5"/>
  <c r="BQ3" i="5"/>
  <c r="BO3" i="5"/>
  <c r="BM3" i="5"/>
  <c r="BK3" i="5"/>
  <c r="BI3" i="5"/>
  <c r="BG3" i="5"/>
  <c r="BE3" i="5"/>
  <c r="BC3" i="5"/>
  <c r="BA3" i="5"/>
  <c r="AY3" i="5"/>
  <c r="AW3" i="5"/>
  <c r="AU3" i="5"/>
  <c r="AS3" i="5"/>
  <c r="AQ3" i="5"/>
  <c r="AO3" i="5"/>
  <c r="AM3" i="5"/>
  <c r="AK3" i="5"/>
  <c r="AI3" i="5"/>
  <c r="AG3" i="5"/>
  <c r="AE3" i="5"/>
  <c r="AC3" i="5"/>
  <c r="AA3" i="5"/>
  <c r="Y3" i="5"/>
  <c r="W3" i="5"/>
  <c r="U3" i="5"/>
  <c r="S3" i="5"/>
  <c r="Q3" i="5"/>
  <c r="O3" i="5"/>
  <c r="M3" i="5"/>
  <c r="K3" i="5"/>
  <c r="I3" i="5"/>
  <c r="G3" i="5"/>
  <c r="E3" i="5"/>
  <c r="C3" i="5"/>
  <c r="BS34" i="4"/>
  <c r="BP34" i="4"/>
  <c r="BN34" i="4"/>
  <c r="BL34" i="4"/>
  <c r="BJ34" i="4"/>
  <c r="BH34" i="4"/>
  <c r="BF34" i="4"/>
  <c r="BD34" i="4"/>
  <c r="BB34" i="4"/>
  <c r="AZ34" i="4"/>
  <c r="AX34" i="4"/>
  <c r="AV34" i="4"/>
  <c r="AT34" i="4"/>
  <c r="AR34" i="4"/>
  <c r="AP34" i="4"/>
  <c r="AN34" i="4"/>
  <c r="AL34" i="4"/>
  <c r="AJ34" i="4"/>
  <c r="AH34" i="4"/>
  <c r="AF34" i="4"/>
  <c r="AD34" i="4"/>
  <c r="AB34" i="4"/>
  <c r="Z34" i="4"/>
  <c r="X34" i="4"/>
  <c r="V34" i="4"/>
  <c r="T34" i="4"/>
  <c r="R34" i="4"/>
  <c r="P34" i="4"/>
  <c r="N34" i="4"/>
  <c r="L34" i="4"/>
  <c r="J34" i="4"/>
  <c r="H34" i="4"/>
  <c r="F34" i="4"/>
  <c r="D34" i="4"/>
  <c r="B34" i="4"/>
  <c r="BQ33" i="4"/>
  <c r="BO33" i="4"/>
  <c r="BM33" i="4"/>
  <c r="BK33" i="4"/>
  <c r="BI33" i="4"/>
  <c r="BG33" i="4"/>
  <c r="BE33" i="4"/>
  <c r="BC33" i="4"/>
  <c r="BA33" i="4"/>
  <c r="AY33" i="4"/>
  <c r="AW33" i="4"/>
  <c r="AU33" i="4"/>
  <c r="AS33" i="4"/>
  <c r="AQ33" i="4"/>
  <c r="AO33" i="4"/>
  <c r="AM33" i="4"/>
  <c r="AK33" i="4"/>
  <c r="AI33" i="4"/>
  <c r="AG33" i="4"/>
  <c r="AE33" i="4"/>
  <c r="AC33" i="4"/>
  <c r="AA33" i="4"/>
  <c r="Y33" i="4"/>
  <c r="W33" i="4"/>
  <c r="U33" i="4"/>
  <c r="S33" i="4"/>
  <c r="Q33" i="4"/>
  <c r="O33" i="4"/>
  <c r="M33" i="4"/>
  <c r="K33" i="4"/>
  <c r="I33" i="4"/>
  <c r="G33" i="4"/>
  <c r="E33" i="4"/>
  <c r="C33" i="4"/>
  <c r="BQ32" i="4"/>
  <c r="BO32" i="4"/>
  <c r="BM32" i="4"/>
  <c r="BK32" i="4"/>
  <c r="BI32" i="4"/>
  <c r="BG32" i="4"/>
  <c r="BE32" i="4"/>
  <c r="BC32" i="4"/>
  <c r="BA32" i="4"/>
  <c r="AY32" i="4"/>
  <c r="AW32" i="4"/>
  <c r="AU32" i="4"/>
  <c r="AS32" i="4"/>
  <c r="AQ32" i="4"/>
  <c r="AO32" i="4"/>
  <c r="AM32" i="4"/>
  <c r="AK32" i="4"/>
  <c r="AI32" i="4"/>
  <c r="AG32" i="4"/>
  <c r="AE32" i="4"/>
  <c r="AC32" i="4"/>
  <c r="AA32" i="4"/>
  <c r="Y32" i="4"/>
  <c r="W32" i="4"/>
  <c r="U32" i="4"/>
  <c r="S32" i="4"/>
  <c r="Q32" i="4"/>
  <c r="O32" i="4"/>
  <c r="M32" i="4"/>
  <c r="K32" i="4"/>
  <c r="I32" i="4"/>
  <c r="G32" i="4"/>
  <c r="E32" i="4"/>
  <c r="C32" i="4"/>
  <c r="BQ31" i="4"/>
  <c r="BO31" i="4"/>
  <c r="BM31" i="4"/>
  <c r="BK31" i="4"/>
  <c r="BI31" i="4"/>
  <c r="BG31" i="4"/>
  <c r="BE31" i="4"/>
  <c r="BC31" i="4"/>
  <c r="BA31" i="4"/>
  <c r="AY31" i="4"/>
  <c r="AW31" i="4"/>
  <c r="AU31" i="4"/>
  <c r="AS31" i="4"/>
  <c r="AQ31" i="4"/>
  <c r="AO31" i="4"/>
  <c r="AM31" i="4"/>
  <c r="AK31" i="4"/>
  <c r="AI31" i="4"/>
  <c r="AG31" i="4"/>
  <c r="AE31" i="4"/>
  <c r="AC31" i="4"/>
  <c r="AA31" i="4"/>
  <c r="Y31" i="4"/>
  <c r="W31" i="4"/>
  <c r="U31" i="4"/>
  <c r="S31" i="4"/>
  <c r="Q31" i="4"/>
  <c r="O31" i="4"/>
  <c r="M31" i="4"/>
  <c r="K31" i="4"/>
  <c r="I31" i="4"/>
  <c r="G31" i="4"/>
  <c r="E31" i="4"/>
  <c r="C31" i="4"/>
  <c r="BQ30" i="4"/>
  <c r="BO30" i="4"/>
  <c r="BM30" i="4"/>
  <c r="BK30" i="4"/>
  <c r="BI30" i="4"/>
  <c r="BG30" i="4"/>
  <c r="BE30" i="4"/>
  <c r="BC30" i="4"/>
  <c r="BA30" i="4"/>
  <c r="AY30" i="4"/>
  <c r="AW30" i="4"/>
  <c r="AU30" i="4"/>
  <c r="AS30" i="4"/>
  <c r="AQ30" i="4"/>
  <c r="AO30" i="4"/>
  <c r="AM30" i="4"/>
  <c r="AK30" i="4"/>
  <c r="AI30" i="4"/>
  <c r="AG30" i="4"/>
  <c r="AE30" i="4"/>
  <c r="AC30" i="4"/>
  <c r="AA30" i="4"/>
  <c r="Y30" i="4"/>
  <c r="W30" i="4"/>
  <c r="U30" i="4"/>
  <c r="S30" i="4"/>
  <c r="Q30" i="4"/>
  <c r="O30" i="4"/>
  <c r="M30" i="4"/>
  <c r="K30" i="4"/>
  <c r="I30" i="4"/>
  <c r="G30" i="4"/>
  <c r="E30" i="4"/>
  <c r="C30" i="4"/>
  <c r="BQ29" i="4"/>
  <c r="BO29" i="4"/>
  <c r="BM29" i="4"/>
  <c r="BK29" i="4"/>
  <c r="BI29" i="4"/>
  <c r="BG29" i="4"/>
  <c r="BE29" i="4"/>
  <c r="BC29" i="4"/>
  <c r="BA29" i="4"/>
  <c r="AY29" i="4"/>
  <c r="AW29" i="4"/>
  <c r="AU29" i="4"/>
  <c r="AS29" i="4"/>
  <c r="AQ29" i="4"/>
  <c r="AO29" i="4"/>
  <c r="AM29" i="4"/>
  <c r="AK29" i="4"/>
  <c r="AI29" i="4"/>
  <c r="AG29" i="4"/>
  <c r="AE29" i="4"/>
  <c r="AC29" i="4"/>
  <c r="AA29" i="4"/>
  <c r="Y29" i="4"/>
  <c r="W29" i="4"/>
  <c r="U29" i="4"/>
  <c r="S29" i="4"/>
  <c r="Q29" i="4"/>
  <c r="O29" i="4"/>
  <c r="M29" i="4"/>
  <c r="K29" i="4"/>
  <c r="I29" i="4"/>
  <c r="G29" i="4"/>
  <c r="E29" i="4"/>
  <c r="C29" i="4"/>
  <c r="BQ28" i="4"/>
  <c r="BO28" i="4"/>
  <c r="BM28" i="4"/>
  <c r="BK28" i="4"/>
  <c r="BI28" i="4"/>
  <c r="BG28" i="4"/>
  <c r="BE28" i="4"/>
  <c r="BC28" i="4"/>
  <c r="BA28" i="4"/>
  <c r="AY28" i="4"/>
  <c r="AW28" i="4"/>
  <c r="AU28" i="4"/>
  <c r="AS28" i="4"/>
  <c r="AQ28" i="4"/>
  <c r="AO28" i="4"/>
  <c r="AM28" i="4"/>
  <c r="AK28" i="4"/>
  <c r="AI28" i="4"/>
  <c r="AG28" i="4"/>
  <c r="AE28" i="4"/>
  <c r="AC28" i="4"/>
  <c r="AA28" i="4"/>
  <c r="Y28" i="4"/>
  <c r="W28" i="4"/>
  <c r="U28" i="4"/>
  <c r="S28" i="4"/>
  <c r="Q28" i="4"/>
  <c r="O28" i="4"/>
  <c r="M28" i="4"/>
  <c r="K28" i="4"/>
  <c r="I28" i="4"/>
  <c r="G28" i="4"/>
  <c r="E28" i="4"/>
  <c r="C28" i="4"/>
  <c r="BQ27" i="4"/>
  <c r="BO27" i="4"/>
  <c r="BM27" i="4"/>
  <c r="BK27" i="4"/>
  <c r="BI27" i="4"/>
  <c r="BG27" i="4"/>
  <c r="BE27" i="4"/>
  <c r="BC27" i="4"/>
  <c r="BA27" i="4"/>
  <c r="AY27" i="4"/>
  <c r="AW27" i="4"/>
  <c r="AU27" i="4"/>
  <c r="AS27" i="4"/>
  <c r="AQ27" i="4"/>
  <c r="AO27" i="4"/>
  <c r="AM27" i="4"/>
  <c r="AK27" i="4"/>
  <c r="AI27" i="4"/>
  <c r="AG27" i="4"/>
  <c r="AE27" i="4"/>
  <c r="AC27" i="4"/>
  <c r="AA27" i="4"/>
  <c r="Y27" i="4"/>
  <c r="W27" i="4"/>
  <c r="U27" i="4"/>
  <c r="S27" i="4"/>
  <c r="Q27" i="4"/>
  <c r="O27" i="4"/>
  <c r="M27" i="4"/>
  <c r="K27" i="4"/>
  <c r="I27" i="4"/>
  <c r="G27" i="4"/>
  <c r="E27" i="4"/>
  <c r="C27" i="4"/>
  <c r="BQ26" i="4"/>
  <c r="BO26" i="4"/>
  <c r="BM26" i="4"/>
  <c r="BK26" i="4"/>
  <c r="BI26" i="4"/>
  <c r="BG26" i="4"/>
  <c r="BE26" i="4"/>
  <c r="BC26" i="4"/>
  <c r="BA26" i="4"/>
  <c r="AY26" i="4"/>
  <c r="AW26" i="4"/>
  <c r="AU26" i="4"/>
  <c r="AS26" i="4"/>
  <c r="AQ26" i="4"/>
  <c r="AO26" i="4"/>
  <c r="AM26" i="4"/>
  <c r="AK26" i="4"/>
  <c r="AI26" i="4"/>
  <c r="AG26" i="4"/>
  <c r="AE26" i="4"/>
  <c r="AC26" i="4"/>
  <c r="AA26" i="4"/>
  <c r="Y26" i="4"/>
  <c r="W26" i="4"/>
  <c r="U26" i="4"/>
  <c r="S26" i="4"/>
  <c r="Q26" i="4"/>
  <c r="O26" i="4"/>
  <c r="M26" i="4"/>
  <c r="K26" i="4"/>
  <c r="I26" i="4"/>
  <c r="G26" i="4"/>
  <c r="E26" i="4"/>
  <c r="C26" i="4"/>
  <c r="BQ25" i="4"/>
  <c r="BO25" i="4"/>
  <c r="BM25" i="4"/>
  <c r="BK25" i="4"/>
  <c r="BI25" i="4"/>
  <c r="BG25" i="4"/>
  <c r="BE25" i="4"/>
  <c r="BC25" i="4"/>
  <c r="BA25" i="4"/>
  <c r="AY25" i="4"/>
  <c r="AW25" i="4"/>
  <c r="AU25" i="4"/>
  <c r="AS25" i="4"/>
  <c r="AQ25" i="4"/>
  <c r="AO25" i="4"/>
  <c r="AM25" i="4"/>
  <c r="AK25" i="4"/>
  <c r="AI25" i="4"/>
  <c r="AG25" i="4"/>
  <c r="AE25" i="4"/>
  <c r="AC25" i="4"/>
  <c r="AA25" i="4"/>
  <c r="Y25" i="4"/>
  <c r="W25" i="4"/>
  <c r="U25" i="4"/>
  <c r="S25" i="4"/>
  <c r="Q25" i="4"/>
  <c r="O25" i="4"/>
  <c r="M25" i="4"/>
  <c r="K25" i="4"/>
  <c r="I25" i="4"/>
  <c r="G25" i="4"/>
  <c r="E25" i="4"/>
  <c r="C25" i="4"/>
  <c r="BQ24" i="4"/>
  <c r="BO24" i="4"/>
  <c r="BM24" i="4"/>
  <c r="BK24" i="4"/>
  <c r="BI24" i="4"/>
  <c r="BG24" i="4"/>
  <c r="BE24" i="4"/>
  <c r="BC24" i="4"/>
  <c r="BA24" i="4"/>
  <c r="AY24" i="4"/>
  <c r="AW24" i="4"/>
  <c r="AU24" i="4"/>
  <c r="AS24" i="4"/>
  <c r="AQ24" i="4"/>
  <c r="AO24" i="4"/>
  <c r="AM24" i="4"/>
  <c r="AK24" i="4"/>
  <c r="AI24" i="4"/>
  <c r="AG24" i="4"/>
  <c r="AE24" i="4"/>
  <c r="AC24" i="4"/>
  <c r="AA24" i="4"/>
  <c r="Y24" i="4"/>
  <c r="W24" i="4"/>
  <c r="U24" i="4"/>
  <c r="S24" i="4"/>
  <c r="Q24" i="4"/>
  <c r="O24" i="4"/>
  <c r="M24" i="4"/>
  <c r="K24" i="4"/>
  <c r="I24" i="4"/>
  <c r="G24" i="4"/>
  <c r="E24" i="4"/>
  <c r="C24" i="4"/>
  <c r="BQ23" i="4"/>
  <c r="BO23" i="4"/>
  <c r="BM23" i="4"/>
  <c r="BK23" i="4"/>
  <c r="BI23" i="4"/>
  <c r="BG23" i="4"/>
  <c r="BE23" i="4"/>
  <c r="BC23" i="4"/>
  <c r="BA23" i="4"/>
  <c r="AY23" i="4"/>
  <c r="AW23" i="4"/>
  <c r="AU23" i="4"/>
  <c r="AS23" i="4"/>
  <c r="AQ23" i="4"/>
  <c r="AO23" i="4"/>
  <c r="AM23" i="4"/>
  <c r="AK23" i="4"/>
  <c r="AI23" i="4"/>
  <c r="AG23" i="4"/>
  <c r="AE23" i="4"/>
  <c r="AC23" i="4"/>
  <c r="AA23" i="4"/>
  <c r="Y23" i="4"/>
  <c r="W23" i="4"/>
  <c r="U23" i="4"/>
  <c r="S23" i="4"/>
  <c r="Q23" i="4"/>
  <c r="O23" i="4"/>
  <c r="M23" i="4"/>
  <c r="K23" i="4"/>
  <c r="I23" i="4"/>
  <c r="G23" i="4"/>
  <c r="E23" i="4"/>
  <c r="C23" i="4"/>
  <c r="BQ22" i="4"/>
  <c r="BO22" i="4"/>
  <c r="BM22" i="4"/>
  <c r="BK22" i="4"/>
  <c r="BI22" i="4"/>
  <c r="BG22" i="4"/>
  <c r="BE22" i="4"/>
  <c r="BC22" i="4"/>
  <c r="BA22" i="4"/>
  <c r="AY22" i="4"/>
  <c r="AW22" i="4"/>
  <c r="AU22" i="4"/>
  <c r="AS22" i="4"/>
  <c r="AQ22" i="4"/>
  <c r="AO22" i="4"/>
  <c r="AM22" i="4"/>
  <c r="AK22" i="4"/>
  <c r="AI22" i="4"/>
  <c r="AG22" i="4"/>
  <c r="AE22" i="4"/>
  <c r="AC22" i="4"/>
  <c r="AA22" i="4"/>
  <c r="Y22" i="4"/>
  <c r="W22" i="4"/>
  <c r="U22" i="4"/>
  <c r="S22" i="4"/>
  <c r="Q22" i="4"/>
  <c r="O22" i="4"/>
  <c r="M22" i="4"/>
  <c r="K22" i="4"/>
  <c r="I22" i="4"/>
  <c r="G22" i="4"/>
  <c r="E22" i="4"/>
  <c r="C22" i="4"/>
  <c r="BQ21" i="4"/>
  <c r="BO21" i="4"/>
  <c r="BM21" i="4"/>
  <c r="BK21" i="4"/>
  <c r="BI21" i="4"/>
  <c r="BG21" i="4"/>
  <c r="BE21" i="4"/>
  <c r="BC21" i="4"/>
  <c r="BA21" i="4"/>
  <c r="AY21" i="4"/>
  <c r="AW21" i="4"/>
  <c r="AU21" i="4"/>
  <c r="AS21" i="4"/>
  <c r="AQ21" i="4"/>
  <c r="AO21" i="4"/>
  <c r="AM21" i="4"/>
  <c r="AK21" i="4"/>
  <c r="AI21" i="4"/>
  <c r="AG21" i="4"/>
  <c r="AE21" i="4"/>
  <c r="AC21" i="4"/>
  <c r="AA21" i="4"/>
  <c r="Y21" i="4"/>
  <c r="W21" i="4"/>
  <c r="U21" i="4"/>
  <c r="S21" i="4"/>
  <c r="Q21" i="4"/>
  <c r="O21" i="4"/>
  <c r="M21" i="4"/>
  <c r="K21" i="4"/>
  <c r="I21" i="4"/>
  <c r="G21" i="4"/>
  <c r="E21" i="4"/>
  <c r="C21" i="4"/>
  <c r="BQ20" i="4"/>
  <c r="BO20" i="4"/>
  <c r="BM20" i="4"/>
  <c r="BK20" i="4"/>
  <c r="BI20" i="4"/>
  <c r="BG20" i="4"/>
  <c r="BE20" i="4"/>
  <c r="BC20" i="4"/>
  <c r="BA20" i="4"/>
  <c r="AY20" i="4"/>
  <c r="AW20" i="4"/>
  <c r="AU20" i="4"/>
  <c r="AS20" i="4"/>
  <c r="AQ20" i="4"/>
  <c r="AO20" i="4"/>
  <c r="AM20" i="4"/>
  <c r="AK20" i="4"/>
  <c r="AI20" i="4"/>
  <c r="AG20" i="4"/>
  <c r="AE20" i="4"/>
  <c r="AC20" i="4"/>
  <c r="AA20" i="4"/>
  <c r="Y20" i="4"/>
  <c r="W20" i="4"/>
  <c r="U20" i="4"/>
  <c r="S20" i="4"/>
  <c r="Q20" i="4"/>
  <c r="O20" i="4"/>
  <c r="M20" i="4"/>
  <c r="K20" i="4"/>
  <c r="I20" i="4"/>
  <c r="G20" i="4"/>
  <c r="E20" i="4"/>
  <c r="C20" i="4"/>
  <c r="BQ19" i="4"/>
  <c r="BO19" i="4"/>
  <c r="BM19" i="4"/>
  <c r="BK19" i="4"/>
  <c r="BI19" i="4"/>
  <c r="BG19" i="4"/>
  <c r="BE19" i="4"/>
  <c r="BC19" i="4"/>
  <c r="BA19" i="4"/>
  <c r="AY19" i="4"/>
  <c r="AW19" i="4"/>
  <c r="AU19" i="4"/>
  <c r="AS19" i="4"/>
  <c r="AQ19" i="4"/>
  <c r="AO19" i="4"/>
  <c r="AM19" i="4"/>
  <c r="AK19" i="4"/>
  <c r="AI19" i="4"/>
  <c r="AG19" i="4"/>
  <c r="AE19" i="4"/>
  <c r="AC19" i="4"/>
  <c r="AA19" i="4"/>
  <c r="Y19" i="4"/>
  <c r="W19" i="4"/>
  <c r="U19" i="4"/>
  <c r="S19" i="4"/>
  <c r="Q19" i="4"/>
  <c r="O19" i="4"/>
  <c r="M19" i="4"/>
  <c r="K19" i="4"/>
  <c r="I19" i="4"/>
  <c r="G19" i="4"/>
  <c r="E19" i="4"/>
  <c r="C19" i="4"/>
  <c r="BQ18" i="4"/>
  <c r="BO18" i="4"/>
  <c r="BM18" i="4"/>
  <c r="BK18" i="4"/>
  <c r="BI18" i="4"/>
  <c r="BG18" i="4"/>
  <c r="BE18" i="4"/>
  <c r="BC18" i="4"/>
  <c r="BA18" i="4"/>
  <c r="AY18" i="4"/>
  <c r="AW18" i="4"/>
  <c r="AU18" i="4"/>
  <c r="AS18" i="4"/>
  <c r="AQ18" i="4"/>
  <c r="AO18" i="4"/>
  <c r="AM18" i="4"/>
  <c r="AK18" i="4"/>
  <c r="AI18" i="4"/>
  <c r="AG18" i="4"/>
  <c r="AE18" i="4"/>
  <c r="AC18" i="4"/>
  <c r="AA18" i="4"/>
  <c r="Y18" i="4"/>
  <c r="W18" i="4"/>
  <c r="U18" i="4"/>
  <c r="S18" i="4"/>
  <c r="Q18" i="4"/>
  <c r="O18" i="4"/>
  <c r="M18" i="4"/>
  <c r="K18" i="4"/>
  <c r="I18" i="4"/>
  <c r="G18" i="4"/>
  <c r="E18" i="4"/>
  <c r="C18" i="4"/>
  <c r="BQ17" i="4"/>
  <c r="BO17" i="4"/>
  <c r="BM17" i="4"/>
  <c r="BK17" i="4"/>
  <c r="BI17" i="4"/>
  <c r="BG17" i="4"/>
  <c r="BE17" i="4"/>
  <c r="BC17" i="4"/>
  <c r="BA17" i="4"/>
  <c r="AY17" i="4"/>
  <c r="AW17" i="4"/>
  <c r="AU17" i="4"/>
  <c r="AS17" i="4"/>
  <c r="AQ17" i="4"/>
  <c r="AO17" i="4"/>
  <c r="AM17" i="4"/>
  <c r="AK17" i="4"/>
  <c r="AI17" i="4"/>
  <c r="AG17" i="4"/>
  <c r="AE17" i="4"/>
  <c r="AC17" i="4"/>
  <c r="AA17" i="4"/>
  <c r="Y17" i="4"/>
  <c r="W17" i="4"/>
  <c r="U17" i="4"/>
  <c r="S17" i="4"/>
  <c r="Q17" i="4"/>
  <c r="O17" i="4"/>
  <c r="M17" i="4"/>
  <c r="K17" i="4"/>
  <c r="I17" i="4"/>
  <c r="G17" i="4"/>
  <c r="E17" i="4"/>
  <c r="C17" i="4"/>
  <c r="BQ16" i="4"/>
  <c r="BO16" i="4"/>
  <c r="BM16" i="4"/>
  <c r="BK16" i="4"/>
  <c r="BI16" i="4"/>
  <c r="BG16" i="4"/>
  <c r="BE16" i="4"/>
  <c r="BC16" i="4"/>
  <c r="BA16" i="4"/>
  <c r="AY16" i="4"/>
  <c r="AW16" i="4"/>
  <c r="AU16" i="4"/>
  <c r="AS16" i="4"/>
  <c r="AQ16" i="4"/>
  <c r="AO16" i="4"/>
  <c r="AM16" i="4"/>
  <c r="AK16" i="4"/>
  <c r="AI16" i="4"/>
  <c r="AG16" i="4"/>
  <c r="AE16" i="4"/>
  <c r="AC16" i="4"/>
  <c r="AA16" i="4"/>
  <c r="Y16" i="4"/>
  <c r="W16" i="4"/>
  <c r="U16" i="4"/>
  <c r="S16" i="4"/>
  <c r="Q16" i="4"/>
  <c r="O16" i="4"/>
  <c r="M16" i="4"/>
  <c r="K16" i="4"/>
  <c r="I16" i="4"/>
  <c r="G16" i="4"/>
  <c r="E16" i="4"/>
  <c r="C16" i="4"/>
  <c r="BQ15" i="4"/>
  <c r="BO15" i="4"/>
  <c r="BM15" i="4"/>
  <c r="BK15" i="4"/>
  <c r="BI15" i="4"/>
  <c r="BG15" i="4"/>
  <c r="BE15" i="4"/>
  <c r="BC15" i="4"/>
  <c r="BA15" i="4"/>
  <c r="AY15" i="4"/>
  <c r="AW15" i="4"/>
  <c r="AU15" i="4"/>
  <c r="AS15" i="4"/>
  <c r="AQ15" i="4"/>
  <c r="AO15" i="4"/>
  <c r="AM15" i="4"/>
  <c r="AK15" i="4"/>
  <c r="AI15" i="4"/>
  <c r="AG15" i="4"/>
  <c r="AE15" i="4"/>
  <c r="AC15" i="4"/>
  <c r="AA15" i="4"/>
  <c r="Y15" i="4"/>
  <c r="W15" i="4"/>
  <c r="U15" i="4"/>
  <c r="S15" i="4"/>
  <c r="Q15" i="4"/>
  <c r="O15" i="4"/>
  <c r="M15" i="4"/>
  <c r="K15" i="4"/>
  <c r="I15" i="4"/>
  <c r="G15" i="4"/>
  <c r="E15" i="4"/>
  <c r="C15" i="4"/>
  <c r="BQ14" i="4"/>
  <c r="BO14" i="4"/>
  <c r="BM14" i="4"/>
  <c r="BK14" i="4"/>
  <c r="BI14" i="4"/>
  <c r="BG14" i="4"/>
  <c r="BE14" i="4"/>
  <c r="BC14" i="4"/>
  <c r="BA14" i="4"/>
  <c r="AY14" i="4"/>
  <c r="AW14" i="4"/>
  <c r="AU14" i="4"/>
  <c r="AS14" i="4"/>
  <c r="AQ14" i="4"/>
  <c r="AO14" i="4"/>
  <c r="AM14" i="4"/>
  <c r="AK14" i="4"/>
  <c r="AI14" i="4"/>
  <c r="AG14" i="4"/>
  <c r="AE14" i="4"/>
  <c r="AC14" i="4"/>
  <c r="AA14" i="4"/>
  <c r="Y14" i="4"/>
  <c r="W14" i="4"/>
  <c r="U14" i="4"/>
  <c r="S14" i="4"/>
  <c r="Q14" i="4"/>
  <c r="O14" i="4"/>
  <c r="M14" i="4"/>
  <c r="K14" i="4"/>
  <c r="I14" i="4"/>
  <c r="G14" i="4"/>
  <c r="E14" i="4"/>
  <c r="C14" i="4"/>
  <c r="BQ13" i="4"/>
  <c r="BO13" i="4"/>
  <c r="BM13" i="4"/>
  <c r="BK13" i="4"/>
  <c r="BI13" i="4"/>
  <c r="BG13" i="4"/>
  <c r="BE13" i="4"/>
  <c r="BC13" i="4"/>
  <c r="BA13" i="4"/>
  <c r="AY13" i="4"/>
  <c r="AW13" i="4"/>
  <c r="AU13" i="4"/>
  <c r="AS13" i="4"/>
  <c r="AQ13" i="4"/>
  <c r="AO13" i="4"/>
  <c r="AM13" i="4"/>
  <c r="AK13" i="4"/>
  <c r="AI13" i="4"/>
  <c r="AG13" i="4"/>
  <c r="AE13" i="4"/>
  <c r="AC13" i="4"/>
  <c r="AA13" i="4"/>
  <c r="Y13" i="4"/>
  <c r="W13" i="4"/>
  <c r="U13" i="4"/>
  <c r="S13" i="4"/>
  <c r="Q13" i="4"/>
  <c r="O13" i="4"/>
  <c r="M13" i="4"/>
  <c r="K13" i="4"/>
  <c r="I13" i="4"/>
  <c r="G13" i="4"/>
  <c r="E13" i="4"/>
  <c r="C13" i="4"/>
  <c r="BQ12" i="4"/>
  <c r="BO12" i="4"/>
  <c r="BM12" i="4"/>
  <c r="BK12" i="4"/>
  <c r="BI12" i="4"/>
  <c r="BG12" i="4"/>
  <c r="BE12" i="4"/>
  <c r="BC12" i="4"/>
  <c r="BA12" i="4"/>
  <c r="AY12" i="4"/>
  <c r="AW12" i="4"/>
  <c r="AU12" i="4"/>
  <c r="AS12" i="4"/>
  <c r="AQ12" i="4"/>
  <c r="AO12" i="4"/>
  <c r="AM12" i="4"/>
  <c r="AK12" i="4"/>
  <c r="AI12" i="4"/>
  <c r="AG12" i="4"/>
  <c r="AE12" i="4"/>
  <c r="AC12" i="4"/>
  <c r="AA12" i="4"/>
  <c r="Y12" i="4"/>
  <c r="W12" i="4"/>
  <c r="U12" i="4"/>
  <c r="S12" i="4"/>
  <c r="Q12" i="4"/>
  <c r="O12" i="4"/>
  <c r="M12" i="4"/>
  <c r="K12" i="4"/>
  <c r="I12" i="4"/>
  <c r="G12" i="4"/>
  <c r="E12" i="4"/>
  <c r="C12" i="4"/>
  <c r="BQ11" i="4"/>
  <c r="BO11" i="4"/>
  <c r="BM11" i="4"/>
  <c r="BK11" i="4"/>
  <c r="BI11" i="4"/>
  <c r="BG11" i="4"/>
  <c r="BE11" i="4"/>
  <c r="BC11" i="4"/>
  <c r="BA11" i="4"/>
  <c r="AY11" i="4"/>
  <c r="AW11" i="4"/>
  <c r="AU11" i="4"/>
  <c r="AS11" i="4"/>
  <c r="AQ11" i="4"/>
  <c r="AO11" i="4"/>
  <c r="AM11" i="4"/>
  <c r="AK11" i="4"/>
  <c r="AI11" i="4"/>
  <c r="AG11" i="4"/>
  <c r="AE11" i="4"/>
  <c r="AC11" i="4"/>
  <c r="AA11" i="4"/>
  <c r="Y11" i="4"/>
  <c r="W11" i="4"/>
  <c r="U11" i="4"/>
  <c r="S11" i="4"/>
  <c r="Q11" i="4"/>
  <c r="O11" i="4"/>
  <c r="M11" i="4"/>
  <c r="K11" i="4"/>
  <c r="I11" i="4"/>
  <c r="G11" i="4"/>
  <c r="E11" i="4"/>
  <c r="C11" i="4"/>
  <c r="BQ10" i="4"/>
  <c r="BO10" i="4"/>
  <c r="BM10" i="4"/>
  <c r="BK10" i="4"/>
  <c r="BI10" i="4"/>
  <c r="BG10" i="4"/>
  <c r="BE10" i="4"/>
  <c r="BC10" i="4"/>
  <c r="BA10" i="4"/>
  <c r="AY10" i="4"/>
  <c r="AW10" i="4"/>
  <c r="AU10" i="4"/>
  <c r="AS10" i="4"/>
  <c r="AQ10" i="4"/>
  <c r="AO10" i="4"/>
  <c r="AM10" i="4"/>
  <c r="AK10" i="4"/>
  <c r="AI10" i="4"/>
  <c r="AG10" i="4"/>
  <c r="AE10" i="4"/>
  <c r="AC10" i="4"/>
  <c r="AA10" i="4"/>
  <c r="Y10" i="4"/>
  <c r="W10" i="4"/>
  <c r="U10" i="4"/>
  <c r="S10" i="4"/>
  <c r="Q10" i="4"/>
  <c r="O10" i="4"/>
  <c r="M10" i="4"/>
  <c r="K10" i="4"/>
  <c r="I10" i="4"/>
  <c r="G10" i="4"/>
  <c r="E10" i="4"/>
  <c r="C10" i="4"/>
  <c r="BQ9" i="4"/>
  <c r="BO9" i="4"/>
  <c r="BM9" i="4"/>
  <c r="BK9" i="4"/>
  <c r="BI9" i="4"/>
  <c r="BG9" i="4"/>
  <c r="BE9" i="4"/>
  <c r="BC9" i="4"/>
  <c r="BA9" i="4"/>
  <c r="AY9" i="4"/>
  <c r="AW9" i="4"/>
  <c r="AU9" i="4"/>
  <c r="AS9" i="4"/>
  <c r="AQ9" i="4"/>
  <c r="AO9" i="4"/>
  <c r="AM9" i="4"/>
  <c r="AK9" i="4"/>
  <c r="AI9" i="4"/>
  <c r="AG9" i="4"/>
  <c r="AE9" i="4"/>
  <c r="AC9" i="4"/>
  <c r="AA9" i="4"/>
  <c r="Y9" i="4"/>
  <c r="W9" i="4"/>
  <c r="U9" i="4"/>
  <c r="S9" i="4"/>
  <c r="Q9" i="4"/>
  <c r="O9" i="4"/>
  <c r="M9" i="4"/>
  <c r="K9" i="4"/>
  <c r="I9" i="4"/>
  <c r="G9" i="4"/>
  <c r="E9" i="4"/>
  <c r="C9" i="4"/>
  <c r="BQ8" i="4"/>
  <c r="BO8" i="4"/>
  <c r="BM8" i="4"/>
  <c r="BK8" i="4"/>
  <c r="BI8" i="4"/>
  <c r="BG8" i="4"/>
  <c r="BE8" i="4"/>
  <c r="BC8" i="4"/>
  <c r="BA8" i="4"/>
  <c r="AY8" i="4"/>
  <c r="AW8" i="4"/>
  <c r="AU8" i="4"/>
  <c r="AS8" i="4"/>
  <c r="AQ8" i="4"/>
  <c r="AO8" i="4"/>
  <c r="AM8" i="4"/>
  <c r="AK8" i="4"/>
  <c r="AI8" i="4"/>
  <c r="AG8" i="4"/>
  <c r="AE8" i="4"/>
  <c r="AC8" i="4"/>
  <c r="AA8" i="4"/>
  <c r="Y8" i="4"/>
  <c r="W8" i="4"/>
  <c r="U8" i="4"/>
  <c r="S8" i="4"/>
  <c r="Q8" i="4"/>
  <c r="O8" i="4"/>
  <c r="M8" i="4"/>
  <c r="K8" i="4"/>
  <c r="I8" i="4"/>
  <c r="G8" i="4"/>
  <c r="E8" i="4"/>
  <c r="C8" i="4"/>
  <c r="BQ7" i="4"/>
  <c r="BO7" i="4"/>
  <c r="BM7" i="4"/>
  <c r="BK7" i="4"/>
  <c r="BI7" i="4"/>
  <c r="BG7" i="4"/>
  <c r="BE7" i="4"/>
  <c r="BC7" i="4"/>
  <c r="BA7" i="4"/>
  <c r="AY7" i="4"/>
  <c r="AW7" i="4"/>
  <c r="AU7" i="4"/>
  <c r="AS7" i="4"/>
  <c r="AQ7" i="4"/>
  <c r="AO7" i="4"/>
  <c r="AM7" i="4"/>
  <c r="AK7" i="4"/>
  <c r="AI7" i="4"/>
  <c r="AG7" i="4"/>
  <c r="AE7" i="4"/>
  <c r="AC7" i="4"/>
  <c r="AA7" i="4"/>
  <c r="Y7" i="4"/>
  <c r="W7" i="4"/>
  <c r="U7" i="4"/>
  <c r="S7" i="4"/>
  <c r="Q7" i="4"/>
  <c r="O7" i="4"/>
  <c r="M7" i="4"/>
  <c r="K7" i="4"/>
  <c r="I7" i="4"/>
  <c r="G7" i="4"/>
  <c r="E7" i="4"/>
  <c r="C7" i="4"/>
  <c r="BQ6" i="4"/>
  <c r="BO6" i="4"/>
  <c r="BM6" i="4"/>
  <c r="BK6" i="4"/>
  <c r="BI6" i="4"/>
  <c r="BG6" i="4"/>
  <c r="BE6" i="4"/>
  <c r="BC6" i="4"/>
  <c r="BA6" i="4"/>
  <c r="AY6" i="4"/>
  <c r="AW6" i="4"/>
  <c r="AU6" i="4"/>
  <c r="AS6" i="4"/>
  <c r="AQ6" i="4"/>
  <c r="AO6" i="4"/>
  <c r="AM6" i="4"/>
  <c r="AK6" i="4"/>
  <c r="AI6" i="4"/>
  <c r="AG6" i="4"/>
  <c r="AE6" i="4"/>
  <c r="AC6" i="4"/>
  <c r="AA6" i="4"/>
  <c r="Y6" i="4"/>
  <c r="W6" i="4"/>
  <c r="U6" i="4"/>
  <c r="S6" i="4"/>
  <c r="Q6" i="4"/>
  <c r="O6" i="4"/>
  <c r="M6" i="4"/>
  <c r="K6" i="4"/>
  <c r="I6" i="4"/>
  <c r="G6" i="4"/>
  <c r="E6" i="4"/>
  <c r="C6" i="4"/>
  <c r="BQ5" i="4"/>
  <c r="BO5" i="4"/>
  <c r="BM5" i="4"/>
  <c r="BK5" i="4"/>
  <c r="BI5" i="4"/>
  <c r="BG5" i="4"/>
  <c r="BE5" i="4"/>
  <c r="BC5" i="4"/>
  <c r="BA5" i="4"/>
  <c r="AY5" i="4"/>
  <c r="AW5" i="4"/>
  <c r="AU5" i="4"/>
  <c r="AS5" i="4"/>
  <c r="AQ5" i="4"/>
  <c r="AO5" i="4"/>
  <c r="AM5" i="4"/>
  <c r="AK5" i="4"/>
  <c r="AI5" i="4"/>
  <c r="AG5" i="4"/>
  <c r="AE5" i="4"/>
  <c r="AC5" i="4"/>
  <c r="AA5" i="4"/>
  <c r="Y5" i="4"/>
  <c r="W5" i="4"/>
  <c r="U5" i="4"/>
  <c r="S5" i="4"/>
  <c r="Q5" i="4"/>
  <c r="O5" i="4"/>
  <c r="M5" i="4"/>
  <c r="K5" i="4"/>
  <c r="I5" i="4"/>
  <c r="G5" i="4"/>
  <c r="E5" i="4"/>
  <c r="C5" i="4"/>
  <c r="BQ4" i="4"/>
  <c r="BO4" i="4"/>
  <c r="BM4" i="4"/>
  <c r="BK4" i="4"/>
  <c r="BI4" i="4"/>
  <c r="BG4" i="4"/>
  <c r="BE4" i="4"/>
  <c r="BC4" i="4"/>
  <c r="BA4" i="4"/>
  <c r="AY4" i="4"/>
  <c r="AW4" i="4"/>
  <c r="AU4" i="4"/>
  <c r="AS4" i="4"/>
  <c r="AQ4" i="4"/>
  <c r="AO4" i="4"/>
  <c r="AM4" i="4"/>
  <c r="AK4" i="4"/>
  <c r="AI4" i="4"/>
  <c r="AG4" i="4"/>
  <c r="AE4" i="4"/>
  <c r="AC4" i="4"/>
  <c r="AA4" i="4"/>
  <c r="Y4" i="4"/>
  <c r="W4" i="4"/>
  <c r="U4" i="4"/>
  <c r="S4" i="4"/>
  <c r="Q4" i="4"/>
  <c r="O4" i="4"/>
  <c r="M4" i="4"/>
  <c r="K4" i="4"/>
  <c r="I4" i="4"/>
  <c r="G4" i="4"/>
  <c r="E4" i="4"/>
  <c r="C4" i="4"/>
  <c r="BQ3" i="4"/>
  <c r="BO3" i="4"/>
  <c r="BM3" i="4"/>
  <c r="BK3" i="4"/>
  <c r="BI3" i="4"/>
  <c r="BG3" i="4"/>
  <c r="BE3" i="4"/>
  <c r="BC3" i="4"/>
  <c r="BA3" i="4"/>
  <c r="AY3" i="4"/>
  <c r="AW3" i="4"/>
  <c r="AU3" i="4"/>
  <c r="AS3" i="4"/>
  <c r="AQ3" i="4"/>
  <c r="AO3" i="4"/>
  <c r="AM3" i="4"/>
  <c r="AK3" i="4"/>
  <c r="AI3" i="4"/>
  <c r="AG3" i="4"/>
  <c r="AE3" i="4"/>
  <c r="AC3" i="4"/>
  <c r="AA3" i="4"/>
  <c r="Y3" i="4"/>
  <c r="W3" i="4"/>
  <c r="U3" i="4"/>
  <c r="S3" i="4"/>
  <c r="Q3" i="4"/>
  <c r="O3" i="4"/>
  <c r="M3" i="4"/>
  <c r="K3" i="4"/>
  <c r="I3" i="4"/>
  <c r="G3" i="4"/>
  <c r="E3" i="4"/>
  <c r="C3" i="4"/>
  <c r="BS34" i="3"/>
  <c r="BP34" i="3"/>
  <c r="BN34" i="3"/>
  <c r="BL34" i="3"/>
  <c r="BJ34" i="3"/>
  <c r="BH34" i="3"/>
  <c r="BF34" i="3"/>
  <c r="BD34" i="3"/>
  <c r="BB34" i="3"/>
  <c r="AZ34" i="3"/>
  <c r="AX34" i="3"/>
  <c r="AV34" i="3"/>
  <c r="AT34" i="3"/>
  <c r="AR34" i="3"/>
  <c r="AP34" i="3"/>
  <c r="AN34" i="3"/>
  <c r="AL34" i="3"/>
  <c r="AJ34" i="3"/>
  <c r="AH34" i="3"/>
  <c r="AF34" i="3"/>
  <c r="AD34" i="3"/>
  <c r="AB34" i="3"/>
  <c r="Z34" i="3"/>
  <c r="X34" i="3"/>
  <c r="V34" i="3"/>
  <c r="T34" i="3"/>
  <c r="R34" i="3"/>
  <c r="P34" i="3"/>
  <c r="N34" i="3"/>
  <c r="L34" i="3"/>
  <c r="J34" i="3"/>
  <c r="H34" i="3"/>
  <c r="F34" i="3"/>
  <c r="D34" i="3"/>
  <c r="B34" i="3"/>
  <c r="BI33" i="3"/>
  <c r="BG33" i="3"/>
  <c r="BE33" i="3"/>
  <c r="BA33" i="3"/>
  <c r="AY33" i="3"/>
  <c r="AW33" i="3"/>
  <c r="AU33" i="3"/>
  <c r="AS33" i="3"/>
  <c r="AO33" i="3"/>
  <c r="AK33" i="3"/>
  <c r="AI33" i="3"/>
  <c r="AE33" i="3"/>
  <c r="AC33" i="3"/>
  <c r="S33" i="3"/>
  <c r="K33" i="3"/>
  <c r="G33" i="3"/>
  <c r="E33" i="3"/>
  <c r="BI32" i="3"/>
  <c r="BG32" i="3"/>
  <c r="BE32" i="3"/>
  <c r="BA32" i="3"/>
  <c r="AY32" i="3"/>
  <c r="AW32" i="3"/>
  <c r="AU32" i="3"/>
  <c r="AS32" i="3"/>
  <c r="AO32" i="3"/>
  <c r="AK32" i="3"/>
  <c r="AI32" i="3"/>
  <c r="AE32" i="3"/>
  <c r="AC32" i="3"/>
  <c r="S32" i="3"/>
  <c r="K32" i="3"/>
  <c r="G32" i="3"/>
  <c r="E32" i="3"/>
  <c r="BI31" i="3"/>
  <c r="BG31" i="3"/>
  <c r="BE31" i="3"/>
  <c r="BA31" i="3"/>
  <c r="AY31" i="3"/>
  <c r="AW31" i="3"/>
  <c r="AU31" i="3"/>
  <c r="AS31" i="3"/>
  <c r="AO31" i="3"/>
  <c r="AK31" i="3"/>
  <c r="AI31" i="3"/>
  <c r="AE31" i="3"/>
  <c r="AC31" i="3"/>
  <c r="S31" i="3"/>
  <c r="K31" i="3"/>
  <c r="G31" i="3"/>
  <c r="E31" i="3"/>
  <c r="BI30" i="3"/>
  <c r="BG30" i="3"/>
  <c r="BE30" i="3"/>
  <c r="BA30" i="3"/>
  <c r="AY30" i="3"/>
  <c r="AW30" i="3"/>
  <c r="AU30" i="3"/>
  <c r="AS30" i="3"/>
  <c r="AO30" i="3"/>
  <c r="AK30" i="3"/>
  <c r="AI30" i="3"/>
  <c r="AE30" i="3"/>
  <c r="AC30" i="3"/>
  <c r="S30" i="3"/>
  <c r="K30" i="3"/>
  <c r="G30" i="3"/>
  <c r="E30" i="3"/>
  <c r="BI29" i="3"/>
  <c r="BG29" i="3"/>
  <c r="BE29" i="3"/>
  <c r="BA29" i="3"/>
  <c r="AY29" i="3"/>
  <c r="AW29" i="3"/>
  <c r="AU29" i="3"/>
  <c r="AS29" i="3"/>
  <c r="AO29" i="3"/>
  <c r="AK29" i="3"/>
  <c r="AI29" i="3"/>
  <c r="AE29" i="3"/>
  <c r="AC29" i="3"/>
  <c r="S29" i="3"/>
  <c r="K29" i="3"/>
  <c r="G29" i="3"/>
  <c r="E29" i="3"/>
  <c r="BI28" i="3"/>
  <c r="BG28" i="3"/>
  <c r="BE28" i="3"/>
  <c r="BA28" i="3"/>
  <c r="AY28" i="3"/>
  <c r="AW28" i="3"/>
  <c r="AU28" i="3"/>
  <c r="AS28" i="3"/>
  <c r="AO28" i="3"/>
  <c r="AK28" i="3"/>
  <c r="AI28" i="3"/>
  <c r="AE28" i="3"/>
  <c r="AC28" i="3"/>
  <c r="S28" i="3"/>
  <c r="K28" i="3"/>
  <c r="G28" i="3"/>
  <c r="E28" i="3"/>
  <c r="BI27" i="3"/>
  <c r="BG27" i="3"/>
  <c r="BE27" i="3"/>
  <c r="BA27" i="3"/>
  <c r="AY27" i="3"/>
  <c r="AW27" i="3"/>
  <c r="AU27" i="3"/>
  <c r="AS27" i="3"/>
  <c r="AO27" i="3"/>
  <c r="AK27" i="3"/>
  <c r="AI27" i="3"/>
  <c r="AE27" i="3"/>
  <c r="AC27" i="3"/>
  <c r="S27" i="3"/>
  <c r="K27" i="3"/>
  <c r="G27" i="3"/>
  <c r="E27" i="3"/>
  <c r="BI26" i="3"/>
  <c r="BG26" i="3"/>
  <c r="BE26" i="3"/>
  <c r="BA26" i="3"/>
  <c r="AY26" i="3"/>
  <c r="AW26" i="3"/>
  <c r="AU26" i="3"/>
  <c r="AS26" i="3"/>
  <c r="AO26" i="3"/>
  <c r="AK26" i="3"/>
  <c r="AI26" i="3"/>
  <c r="AE26" i="3"/>
  <c r="AC26" i="3"/>
  <c r="S26" i="3"/>
  <c r="K26" i="3"/>
  <c r="G26" i="3"/>
  <c r="E26" i="3"/>
  <c r="BI25" i="3"/>
  <c r="BG25" i="3"/>
  <c r="BE25" i="3"/>
  <c r="BA25" i="3"/>
  <c r="AY25" i="3"/>
  <c r="AW25" i="3"/>
  <c r="AU25" i="3"/>
  <c r="AS25" i="3"/>
  <c r="AO25" i="3"/>
  <c r="AK25" i="3"/>
  <c r="AI25" i="3"/>
  <c r="AE25" i="3"/>
  <c r="AC25" i="3"/>
  <c r="S25" i="3"/>
  <c r="K25" i="3"/>
  <c r="G25" i="3"/>
  <c r="E25" i="3"/>
  <c r="BI24" i="3"/>
  <c r="BG24" i="3"/>
  <c r="BE24" i="3"/>
  <c r="BA24" i="3"/>
  <c r="AY24" i="3"/>
  <c r="AW24" i="3"/>
  <c r="AU24" i="3"/>
  <c r="AS24" i="3"/>
  <c r="AO24" i="3"/>
  <c r="AK24" i="3"/>
  <c r="AI24" i="3"/>
  <c r="AE24" i="3"/>
  <c r="AC24" i="3"/>
  <c r="S24" i="3"/>
  <c r="K24" i="3"/>
  <c r="G24" i="3"/>
  <c r="E24" i="3"/>
  <c r="BI23" i="3"/>
  <c r="BG23" i="3"/>
  <c r="BE23" i="3"/>
  <c r="BA23" i="3"/>
  <c r="AY23" i="3"/>
  <c r="AW23" i="3"/>
  <c r="AU23" i="3"/>
  <c r="AS23" i="3"/>
  <c r="AO23" i="3"/>
  <c r="AK23" i="3"/>
  <c r="AI23" i="3"/>
  <c r="AE23" i="3"/>
  <c r="AC23" i="3"/>
  <c r="S23" i="3"/>
  <c r="K23" i="3"/>
  <c r="G23" i="3"/>
  <c r="E23" i="3"/>
  <c r="BI22" i="3"/>
  <c r="BG22" i="3"/>
  <c r="BE22" i="3"/>
  <c r="BA22" i="3"/>
  <c r="AY22" i="3"/>
  <c r="AW22" i="3"/>
  <c r="AU22" i="3"/>
  <c r="AS22" i="3"/>
  <c r="AO22" i="3"/>
  <c r="AK22" i="3"/>
  <c r="AI22" i="3"/>
  <c r="AE22" i="3"/>
  <c r="AC22" i="3"/>
  <c r="S22" i="3"/>
  <c r="K22" i="3"/>
  <c r="G22" i="3"/>
  <c r="E22" i="3"/>
  <c r="BI21" i="3"/>
  <c r="BG21" i="3"/>
  <c r="BE21" i="3"/>
  <c r="BA21" i="3"/>
  <c r="AY21" i="3"/>
  <c r="AW21" i="3"/>
  <c r="AU21" i="3"/>
  <c r="AS21" i="3"/>
  <c r="AO21" i="3"/>
  <c r="AK21" i="3"/>
  <c r="AI21" i="3"/>
  <c r="AE21" i="3"/>
  <c r="AC21" i="3"/>
  <c r="S21" i="3"/>
  <c r="K21" i="3"/>
  <c r="G21" i="3"/>
  <c r="E21" i="3"/>
  <c r="BI20" i="3"/>
  <c r="BG20" i="3"/>
  <c r="BE20" i="3"/>
  <c r="BA20" i="3"/>
  <c r="AY20" i="3"/>
  <c r="AW20" i="3"/>
  <c r="AU20" i="3"/>
  <c r="AS20" i="3"/>
  <c r="AO20" i="3"/>
  <c r="AK20" i="3"/>
  <c r="AI20" i="3"/>
  <c r="AE20" i="3"/>
  <c r="AC20" i="3"/>
  <c r="S20" i="3"/>
  <c r="K20" i="3"/>
  <c r="G20" i="3"/>
  <c r="E20" i="3"/>
  <c r="BI19" i="3"/>
  <c r="BG19" i="3"/>
  <c r="BE19" i="3"/>
  <c r="BA19" i="3"/>
  <c r="AY19" i="3"/>
  <c r="AW19" i="3"/>
  <c r="AU19" i="3"/>
  <c r="AS19" i="3"/>
  <c r="AO19" i="3"/>
  <c r="AK19" i="3"/>
  <c r="AI19" i="3"/>
  <c r="AE19" i="3"/>
  <c r="AC19" i="3"/>
  <c r="S19" i="3"/>
  <c r="K19" i="3"/>
  <c r="G19" i="3"/>
  <c r="E19" i="3"/>
  <c r="BI18" i="3"/>
  <c r="BG18" i="3"/>
  <c r="BE18" i="3"/>
  <c r="BA18" i="3"/>
  <c r="AY18" i="3"/>
  <c r="AW18" i="3"/>
  <c r="AU18" i="3"/>
  <c r="AS18" i="3"/>
  <c r="AO18" i="3"/>
  <c r="AK18" i="3"/>
  <c r="AI18" i="3"/>
  <c r="AE18" i="3"/>
  <c r="AC18" i="3"/>
  <c r="S18" i="3"/>
  <c r="K18" i="3"/>
  <c r="G18" i="3"/>
  <c r="E18" i="3"/>
  <c r="BI17" i="3"/>
  <c r="BG17" i="3"/>
  <c r="BE17" i="3"/>
  <c r="BA17" i="3"/>
  <c r="AY17" i="3"/>
  <c r="AW17" i="3"/>
  <c r="AU17" i="3"/>
  <c r="AS17" i="3"/>
  <c r="AO17" i="3"/>
  <c r="AK17" i="3"/>
  <c r="AI17" i="3"/>
  <c r="AE17" i="3"/>
  <c r="AC17" i="3"/>
  <c r="S17" i="3"/>
  <c r="K17" i="3"/>
  <c r="G17" i="3"/>
  <c r="E17" i="3"/>
  <c r="BQ16" i="3"/>
  <c r="BO16" i="3"/>
  <c r="BM16" i="3"/>
  <c r="BK16" i="3"/>
  <c r="BI16" i="3"/>
  <c r="BG16" i="3"/>
  <c r="BE16" i="3"/>
  <c r="BC16" i="3"/>
  <c r="BA16" i="3"/>
  <c r="AY16" i="3"/>
  <c r="AW16" i="3"/>
  <c r="AU16" i="3"/>
  <c r="AS16" i="3"/>
  <c r="AQ16" i="3"/>
  <c r="AO16" i="3"/>
  <c r="AM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I16" i="3"/>
  <c r="G16" i="3"/>
  <c r="E16" i="3"/>
  <c r="C16" i="3"/>
  <c r="BQ15" i="3"/>
  <c r="BO15" i="3"/>
  <c r="BM15" i="3"/>
  <c r="BK15" i="3"/>
  <c r="BI15" i="3"/>
  <c r="BG15" i="3"/>
  <c r="BE15" i="3"/>
  <c r="BC15" i="3"/>
  <c r="BA15" i="3"/>
  <c r="AY15" i="3"/>
  <c r="AW15" i="3"/>
  <c r="AU15" i="3"/>
  <c r="AS15" i="3"/>
  <c r="AQ15" i="3"/>
  <c r="AO15" i="3"/>
  <c r="AM15" i="3"/>
  <c r="AK15" i="3"/>
  <c r="AI15" i="3"/>
  <c r="AG15" i="3"/>
  <c r="AE15" i="3"/>
  <c r="AC15" i="3"/>
  <c r="AA15" i="3"/>
  <c r="Y15" i="3"/>
  <c r="W15" i="3"/>
  <c r="U15" i="3"/>
  <c r="S15" i="3"/>
  <c r="Q15" i="3"/>
  <c r="O15" i="3"/>
  <c r="M15" i="3"/>
  <c r="K15" i="3"/>
  <c r="I15" i="3"/>
  <c r="G15" i="3"/>
  <c r="E15" i="3"/>
  <c r="C15" i="3"/>
  <c r="BQ14" i="3"/>
  <c r="BO14" i="3"/>
  <c r="BM14" i="3"/>
  <c r="BK14" i="3"/>
  <c r="BI14" i="3"/>
  <c r="BG14" i="3"/>
  <c r="BE14" i="3"/>
  <c r="BC14" i="3"/>
  <c r="BA14" i="3"/>
  <c r="AY14" i="3"/>
  <c r="AW14" i="3"/>
  <c r="AU14" i="3"/>
  <c r="AS14" i="3"/>
  <c r="AQ14" i="3"/>
  <c r="AO14" i="3"/>
  <c r="AM14" i="3"/>
  <c r="AK14" i="3"/>
  <c r="AI14" i="3"/>
  <c r="AG14" i="3"/>
  <c r="AE14" i="3"/>
  <c r="AC14" i="3"/>
  <c r="AA14" i="3"/>
  <c r="Y14" i="3"/>
  <c r="W14" i="3"/>
  <c r="U14" i="3"/>
  <c r="S14" i="3"/>
  <c r="Q14" i="3"/>
  <c r="O14" i="3"/>
  <c r="M14" i="3"/>
  <c r="K14" i="3"/>
  <c r="I14" i="3"/>
  <c r="G14" i="3"/>
  <c r="E14" i="3"/>
  <c r="C14" i="3"/>
  <c r="BQ13" i="3"/>
  <c r="BO13" i="3"/>
  <c r="BM13" i="3"/>
  <c r="BK13" i="3"/>
  <c r="BI13" i="3"/>
  <c r="BG13" i="3"/>
  <c r="BE13" i="3"/>
  <c r="BC13" i="3"/>
  <c r="BA13" i="3"/>
  <c r="AY13" i="3"/>
  <c r="AW13" i="3"/>
  <c r="AU13" i="3"/>
  <c r="AS13" i="3"/>
  <c r="AQ13" i="3"/>
  <c r="AO13" i="3"/>
  <c r="AM13" i="3"/>
  <c r="AK13" i="3"/>
  <c r="AI13" i="3"/>
  <c r="AG13" i="3"/>
  <c r="AE13" i="3"/>
  <c r="AC13" i="3"/>
  <c r="AA13" i="3"/>
  <c r="Y13" i="3"/>
  <c r="W13" i="3"/>
  <c r="U13" i="3"/>
  <c r="S13" i="3"/>
  <c r="Q13" i="3"/>
  <c r="O13" i="3"/>
  <c r="M13" i="3"/>
  <c r="K13" i="3"/>
  <c r="I13" i="3"/>
  <c r="G13" i="3"/>
  <c r="E13" i="3"/>
  <c r="C13" i="3"/>
  <c r="BQ12" i="3"/>
  <c r="BO12" i="3"/>
  <c r="BM12" i="3"/>
  <c r="BK12" i="3"/>
  <c r="BI12" i="3"/>
  <c r="BG12" i="3"/>
  <c r="BE12" i="3"/>
  <c r="BC12" i="3"/>
  <c r="BA12" i="3"/>
  <c r="AY12" i="3"/>
  <c r="AW12" i="3"/>
  <c r="AU12" i="3"/>
  <c r="AS12" i="3"/>
  <c r="AQ12" i="3"/>
  <c r="AO12" i="3"/>
  <c r="AM12" i="3"/>
  <c r="AK12" i="3"/>
  <c r="AI12" i="3"/>
  <c r="AG12" i="3"/>
  <c r="AE12" i="3"/>
  <c r="AC12" i="3"/>
  <c r="AA12" i="3"/>
  <c r="Y12" i="3"/>
  <c r="W12" i="3"/>
  <c r="U12" i="3"/>
  <c r="S12" i="3"/>
  <c r="Q12" i="3"/>
  <c r="O12" i="3"/>
  <c r="M12" i="3"/>
  <c r="K12" i="3"/>
  <c r="I12" i="3"/>
  <c r="G12" i="3"/>
  <c r="E12" i="3"/>
  <c r="C12" i="3"/>
  <c r="BQ11" i="3"/>
  <c r="BO11" i="3"/>
  <c r="BM11" i="3"/>
  <c r="BK11" i="3"/>
  <c r="BI11" i="3"/>
  <c r="BG11" i="3"/>
  <c r="BE11" i="3"/>
  <c r="BC11" i="3"/>
  <c r="BA11" i="3"/>
  <c r="AY11" i="3"/>
  <c r="AW11" i="3"/>
  <c r="AU11" i="3"/>
  <c r="AS11" i="3"/>
  <c r="AQ11" i="3"/>
  <c r="AO11" i="3"/>
  <c r="AM11" i="3"/>
  <c r="AK11" i="3"/>
  <c r="AI11" i="3"/>
  <c r="AG11" i="3"/>
  <c r="AE11" i="3"/>
  <c r="AC11" i="3"/>
  <c r="AA11" i="3"/>
  <c r="Y11" i="3"/>
  <c r="W11" i="3"/>
  <c r="U11" i="3"/>
  <c r="S11" i="3"/>
  <c r="Q11" i="3"/>
  <c r="O11" i="3"/>
  <c r="M11" i="3"/>
  <c r="K11" i="3"/>
  <c r="I11" i="3"/>
  <c r="G11" i="3"/>
  <c r="E11" i="3"/>
  <c r="C11" i="3"/>
  <c r="BQ10" i="3"/>
  <c r="BO10" i="3"/>
  <c r="BM10" i="3"/>
  <c r="BK10" i="3"/>
  <c r="BI10" i="3"/>
  <c r="BG10" i="3"/>
  <c r="BE10" i="3"/>
  <c r="BC10" i="3"/>
  <c r="BA10" i="3"/>
  <c r="AY10" i="3"/>
  <c r="AW10" i="3"/>
  <c r="AU10" i="3"/>
  <c r="AS10" i="3"/>
  <c r="AQ10" i="3"/>
  <c r="AO10" i="3"/>
  <c r="AM10" i="3"/>
  <c r="AK10" i="3"/>
  <c r="AI10" i="3"/>
  <c r="AG10" i="3"/>
  <c r="AE10" i="3"/>
  <c r="AC10" i="3"/>
  <c r="AA10" i="3"/>
  <c r="Y10" i="3"/>
  <c r="W10" i="3"/>
  <c r="U10" i="3"/>
  <c r="S10" i="3"/>
  <c r="Q10" i="3"/>
  <c r="O10" i="3"/>
  <c r="M10" i="3"/>
  <c r="K10" i="3"/>
  <c r="I10" i="3"/>
  <c r="G10" i="3"/>
  <c r="E10" i="3"/>
  <c r="C10" i="3"/>
  <c r="BQ9" i="3"/>
  <c r="BO9" i="3"/>
  <c r="BM9" i="3"/>
  <c r="BK9" i="3"/>
  <c r="BI9" i="3"/>
  <c r="BG9" i="3"/>
  <c r="BE9" i="3"/>
  <c r="BC9" i="3"/>
  <c r="BA9" i="3"/>
  <c r="AY9" i="3"/>
  <c r="AW9" i="3"/>
  <c r="AU9" i="3"/>
  <c r="AS9" i="3"/>
  <c r="AQ9" i="3"/>
  <c r="AO9" i="3"/>
  <c r="AM9" i="3"/>
  <c r="AK9" i="3"/>
  <c r="AI9" i="3"/>
  <c r="AG9" i="3"/>
  <c r="AE9" i="3"/>
  <c r="AC9" i="3"/>
  <c r="AA9" i="3"/>
  <c r="Y9" i="3"/>
  <c r="W9" i="3"/>
  <c r="U9" i="3"/>
  <c r="S9" i="3"/>
  <c r="Q9" i="3"/>
  <c r="O9" i="3"/>
  <c r="M9" i="3"/>
  <c r="K9" i="3"/>
  <c r="I9" i="3"/>
  <c r="G9" i="3"/>
  <c r="E9" i="3"/>
  <c r="C9" i="3"/>
  <c r="BQ8" i="3"/>
  <c r="BO8" i="3"/>
  <c r="BM8" i="3"/>
  <c r="BK8" i="3"/>
  <c r="BI8" i="3"/>
  <c r="BG8" i="3"/>
  <c r="BE8" i="3"/>
  <c r="BC8" i="3"/>
  <c r="BA8" i="3"/>
  <c r="AY8" i="3"/>
  <c r="AW8" i="3"/>
  <c r="AU8" i="3"/>
  <c r="AS8" i="3"/>
  <c r="AQ8" i="3"/>
  <c r="AO8" i="3"/>
  <c r="AM8" i="3"/>
  <c r="AK8" i="3"/>
  <c r="AI8" i="3"/>
  <c r="AG8" i="3"/>
  <c r="AE8" i="3"/>
  <c r="AC8" i="3"/>
  <c r="AA8" i="3"/>
  <c r="Y8" i="3"/>
  <c r="W8" i="3"/>
  <c r="U8" i="3"/>
  <c r="S8" i="3"/>
  <c r="Q8" i="3"/>
  <c r="O8" i="3"/>
  <c r="M8" i="3"/>
  <c r="K8" i="3"/>
  <c r="I8" i="3"/>
  <c r="G8" i="3"/>
  <c r="E8" i="3"/>
  <c r="C8" i="3"/>
  <c r="BQ7" i="3"/>
  <c r="BO7" i="3"/>
  <c r="BM7" i="3"/>
  <c r="BK7" i="3"/>
  <c r="BI7" i="3"/>
  <c r="BG7" i="3"/>
  <c r="BE7" i="3"/>
  <c r="BC7" i="3"/>
  <c r="BA7" i="3"/>
  <c r="AY7" i="3"/>
  <c r="AW7" i="3"/>
  <c r="AU7" i="3"/>
  <c r="AS7" i="3"/>
  <c r="AQ7" i="3"/>
  <c r="AO7" i="3"/>
  <c r="AM7" i="3"/>
  <c r="AK7" i="3"/>
  <c r="AI7" i="3"/>
  <c r="AG7" i="3"/>
  <c r="AE7" i="3"/>
  <c r="AC7" i="3"/>
  <c r="Y7" i="3"/>
  <c r="W7" i="3"/>
  <c r="U7" i="3"/>
  <c r="S7" i="3"/>
  <c r="Q7" i="3"/>
  <c r="O7" i="3"/>
  <c r="M7" i="3"/>
  <c r="K7" i="3"/>
  <c r="I7" i="3"/>
  <c r="G7" i="3"/>
  <c r="E7" i="3"/>
  <c r="C7" i="3"/>
  <c r="BQ6" i="3"/>
  <c r="BO6" i="3"/>
  <c r="BM6" i="3"/>
  <c r="BK6" i="3"/>
  <c r="BI6" i="3"/>
  <c r="BG6" i="3"/>
  <c r="BE6" i="3"/>
  <c r="BC6" i="3"/>
  <c r="BA6" i="3"/>
  <c r="AY6" i="3"/>
  <c r="AW6" i="3"/>
  <c r="AU6" i="3"/>
  <c r="AS6" i="3"/>
  <c r="AQ6" i="3"/>
  <c r="AO6" i="3"/>
  <c r="AM6" i="3"/>
  <c r="AK6" i="3"/>
  <c r="AI6" i="3"/>
  <c r="AG6" i="3"/>
  <c r="AE6" i="3"/>
  <c r="AC6" i="3"/>
  <c r="AA6" i="3"/>
  <c r="Y6" i="3"/>
  <c r="W6" i="3"/>
  <c r="U6" i="3"/>
  <c r="S6" i="3"/>
  <c r="Q6" i="3"/>
  <c r="O6" i="3"/>
  <c r="M6" i="3"/>
  <c r="K6" i="3"/>
  <c r="I6" i="3"/>
  <c r="G6" i="3"/>
  <c r="E6" i="3"/>
  <c r="C6" i="3"/>
  <c r="BQ5" i="3"/>
  <c r="BO5" i="3"/>
  <c r="BM5" i="3"/>
  <c r="BK5" i="3"/>
  <c r="BI5" i="3"/>
  <c r="BG5" i="3"/>
  <c r="BE5" i="3"/>
  <c r="BC5" i="3"/>
  <c r="BA5" i="3"/>
  <c r="AY5" i="3"/>
  <c r="AW5" i="3"/>
  <c r="AU5" i="3"/>
  <c r="AS5" i="3"/>
  <c r="AQ5" i="3"/>
  <c r="AO5" i="3"/>
  <c r="AM5" i="3"/>
  <c r="AK5" i="3"/>
  <c r="AI5" i="3"/>
  <c r="AG5" i="3"/>
  <c r="AE5" i="3"/>
  <c r="AC5" i="3"/>
  <c r="AA5" i="3"/>
  <c r="Y5" i="3"/>
  <c r="W5" i="3"/>
  <c r="U5" i="3"/>
  <c r="S5" i="3"/>
  <c r="Q5" i="3"/>
  <c r="O5" i="3"/>
  <c r="M5" i="3"/>
  <c r="K5" i="3"/>
  <c r="I5" i="3"/>
  <c r="G5" i="3"/>
  <c r="E5" i="3"/>
  <c r="C5" i="3"/>
  <c r="BQ4" i="3"/>
  <c r="BO4" i="3"/>
  <c r="BM4" i="3"/>
  <c r="BK4" i="3"/>
  <c r="BI4" i="3"/>
  <c r="BG4" i="3"/>
  <c r="BE4" i="3"/>
  <c r="BC4" i="3"/>
  <c r="BA4" i="3"/>
  <c r="AY4" i="3"/>
  <c r="AW4" i="3"/>
  <c r="AU4" i="3"/>
  <c r="AS4" i="3"/>
  <c r="AQ4" i="3"/>
  <c r="AO4" i="3"/>
  <c r="AM4" i="3"/>
  <c r="AK4" i="3"/>
  <c r="AI4" i="3"/>
  <c r="AG4" i="3"/>
  <c r="AE4" i="3"/>
  <c r="AC4" i="3"/>
  <c r="AA4" i="3"/>
  <c r="Y4" i="3"/>
  <c r="W4" i="3"/>
  <c r="U4" i="3"/>
  <c r="S4" i="3"/>
  <c r="Q4" i="3"/>
  <c r="O4" i="3"/>
  <c r="M4" i="3"/>
  <c r="K4" i="3"/>
  <c r="I4" i="3"/>
  <c r="G4" i="3"/>
  <c r="E4" i="3"/>
  <c r="C4" i="3"/>
  <c r="BQ3" i="3"/>
  <c r="BO3" i="3"/>
  <c r="BM3" i="3"/>
  <c r="BK3" i="3"/>
  <c r="BI3" i="3"/>
  <c r="BG3" i="3"/>
  <c r="BE3" i="3"/>
  <c r="BC3" i="3"/>
  <c r="BA3" i="3"/>
  <c r="AY3" i="3"/>
  <c r="AW3" i="3"/>
  <c r="AU3" i="3"/>
  <c r="AS3" i="3"/>
  <c r="AQ3" i="3"/>
  <c r="AO3" i="3"/>
  <c r="AM3" i="3"/>
  <c r="AK3" i="3"/>
  <c r="AI3" i="3"/>
  <c r="AG3" i="3"/>
  <c r="AG34" i="3" s="1"/>
  <c r="AE3" i="3"/>
  <c r="AC3" i="3"/>
  <c r="AA3" i="3"/>
  <c r="Y3" i="3"/>
  <c r="W3" i="3"/>
  <c r="U3" i="3"/>
  <c r="S3" i="3"/>
  <c r="Q3" i="3"/>
  <c r="O3" i="3"/>
  <c r="M3" i="3"/>
  <c r="K3" i="3"/>
  <c r="I3" i="3"/>
  <c r="I34" i="3" s="1"/>
  <c r="G3" i="3"/>
  <c r="E3" i="3"/>
  <c r="C3" i="3"/>
  <c r="BS34" i="2"/>
  <c r="BP34" i="2"/>
  <c r="BN34" i="2"/>
  <c r="BL34" i="2"/>
  <c r="BJ34" i="2"/>
  <c r="BH34" i="2"/>
  <c r="BF34" i="2"/>
  <c r="BD34" i="2"/>
  <c r="BB34" i="2"/>
  <c r="AZ34" i="2"/>
  <c r="AX34" i="2"/>
  <c r="AV34" i="2"/>
  <c r="AT34" i="2"/>
  <c r="AR34" i="2"/>
  <c r="AP34" i="2"/>
  <c r="AN34" i="2"/>
  <c r="AL34" i="2"/>
  <c r="AJ34" i="2"/>
  <c r="AH34" i="2"/>
  <c r="AF34" i="2"/>
  <c r="AD34" i="2"/>
  <c r="AB34" i="2"/>
  <c r="Z34" i="2"/>
  <c r="X34" i="2"/>
  <c r="V34" i="2"/>
  <c r="T34" i="2"/>
  <c r="R34" i="2"/>
  <c r="P34" i="2"/>
  <c r="N34" i="2"/>
  <c r="L34" i="2"/>
  <c r="J34" i="2"/>
  <c r="H34" i="2"/>
  <c r="F34" i="2"/>
  <c r="D34" i="2"/>
  <c r="B34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C33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C32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C31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C30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C29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C28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C27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C26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C25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C24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C23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C22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C21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C20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C19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C18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C17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C16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C15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C14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C13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C12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C11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C10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C9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C8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C7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C6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C5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C4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C3" i="2"/>
  <c r="M34" i="3" l="1"/>
  <c r="BR15" i="10"/>
  <c r="AW34" i="4"/>
  <c r="AU34" i="7"/>
  <c r="AM34" i="3"/>
  <c r="K34" i="8"/>
  <c r="BK34" i="3"/>
  <c r="Q34" i="3"/>
  <c r="W34" i="3"/>
  <c r="E34" i="3"/>
  <c r="AU34" i="11"/>
  <c r="O34" i="3"/>
  <c r="BM34" i="3"/>
  <c r="AQ34" i="3"/>
  <c r="U34" i="3"/>
  <c r="Y34" i="3"/>
  <c r="AE34" i="7"/>
  <c r="C34" i="3"/>
  <c r="AA34" i="3"/>
  <c r="BR19" i="5"/>
  <c r="BC34" i="3"/>
  <c r="AE34" i="11"/>
  <c r="BC34" i="11"/>
  <c r="BK34" i="11"/>
  <c r="AM34" i="11"/>
  <c r="G34" i="11"/>
  <c r="W34" i="11"/>
  <c r="O34" i="11"/>
  <c r="BG34" i="9"/>
  <c r="AA34" i="9"/>
  <c r="AI34" i="9"/>
  <c r="AY34" i="9"/>
  <c r="AQ34" i="9"/>
  <c r="S34" i="9"/>
  <c r="C34" i="9"/>
  <c r="C34" i="8"/>
  <c r="BK34" i="7"/>
  <c r="BC34" i="7"/>
  <c r="G34" i="7"/>
  <c r="AM34" i="7"/>
  <c r="W34" i="7"/>
  <c r="O34" i="7"/>
  <c r="BM34" i="6"/>
  <c r="BU19" i="5"/>
  <c r="S34" i="8"/>
  <c r="AO34" i="4"/>
  <c r="AG34" i="4"/>
  <c r="BI34" i="4"/>
  <c r="BA34" i="4"/>
  <c r="AS34" i="4"/>
  <c r="AK34" i="4"/>
  <c r="AC34" i="4"/>
  <c r="U34" i="4"/>
  <c r="E34" i="4"/>
  <c r="S34" i="3"/>
  <c r="BM34" i="4"/>
  <c r="BE34" i="4"/>
  <c r="Q34" i="4"/>
  <c r="M34" i="4"/>
  <c r="BR3" i="3"/>
  <c r="BU3" i="3" s="1"/>
  <c r="I34" i="11"/>
  <c r="Q34" i="11"/>
  <c r="Y34" i="11"/>
  <c r="AG34" i="11"/>
  <c r="AO34" i="11"/>
  <c r="AW34" i="11"/>
  <c r="BE34" i="11"/>
  <c r="BM34" i="11"/>
  <c r="E34" i="11"/>
  <c r="M34" i="11"/>
  <c r="U34" i="11"/>
  <c r="AC34" i="11"/>
  <c r="AK34" i="11"/>
  <c r="AS34" i="11"/>
  <c r="BA34" i="11"/>
  <c r="BI34" i="11"/>
  <c r="I34" i="10"/>
  <c r="Q34" i="10"/>
  <c r="Y34" i="10"/>
  <c r="AG34" i="10"/>
  <c r="AO34" i="10"/>
  <c r="AW34" i="10"/>
  <c r="BE34" i="10"/>
  <c r="BM34" i="10"/>
  <c r="E34" i="10"/>
  <c r="M34" i="10"/>
  <c r="U34" i="10"/>
  <c r="AC34" i="10"/>
  <c r="AK34" i="10"/>
  <c r="AS34" i="10"/>
  <c r="BI34" i="10"/>
  <c r="C34" i="10"/>
  <c r="K34" i="10"/>
  <c r="S34" i="10"/>
  <c r="AA34" i="10"/>
  <c r="AI34" i="10"/>
  <c r="AQ34" i="10"/>
  <c r="AY34" i="10"/>
  <c r="BG34" i="10"/>
  <c r="BO34" i="10"/>
  <c r="BO34" i="9"/>
  <c r="BR23" i="8"/>
  <c r="BU23" i="8" s="1"/>
  <c r="BR29" i="8"/>
  <c r="BU29" i="8" s="1"/>
  <c r="G34" i="8"/>
  <c r="O34" i="8"/>
  <c r="W34" i="8"/>
  <c r="AE34" i="8"/>
  <c r="AM34" i="8"/>
  <c r="AU34" i="8"/>
  <c r="BC34" i="8"/>
  <c r="BK34" i="8"/>
  <c r="I34" i="7"/>
  <c r="Q34" i="7"/>
  <c r="Y34" i="7"/>
  <c r="AG34" i="7"/>
  <c r="AO34" i="7"/>
  <c r="AW34" i="7"/>
  <c r="BE34" i="7"/>
  <c r="BM34" i="7"/>
  <c r="C34" i="6"/>
  <c r="K34" i="6"/>
  <c r="S34" i="6"/>
  <c r="AA34" i="6"/>
  <c r="AI34" i="6"/>
  <c r="AQ34" i="6"/>
  <c r="AY34" i="6"/>
  <c r="BG34" i="6"/>
  <c r="BO34" i="6"/>
  <c r="BR10" i="6"/>
  <c r="BU10" i="6" s="1"/>
  <c r="BR18" i="6"/>
  <c r="BU18" i="6" s="1"/>
  <c r="BR31" i="5"/>
  <c r="BU31" i="5" s="1"/>
  <c r="BR33" i="5"/>
  <c r="BU33" i="5" s="1"/>
  <c r="G34" i="5"/>
  <c r="O34" i="5"/>
  <c r="W34" i="5"/>
  <c r="AE34" i="5"/>
  <c r="AM34" i="5"/>
  <c r="AU34" i="5"/>
  <c r="BC34" i="5"/>
  <c r="BK34" i="5"/>
  <c r="Y34" i="4"/>
  <c r="G34" i="4"/>
  <c r="O34" i="4"/>
  <c r="W34" i="4"/>
  <c r="AE34" i="4"/>
  <c r="AM34" i="4"/>
  <c r="AU34" i="4"/>
  <c r="BC34" i="4"/>
  <c r="BK34" i="4"/>
  <c r="BR32" i="3"/>
  <c r="AO34" i="3"/>
  <c r="AW34" i="3"/>
  <c r="BE34" i="3"/>
  <c r="AC34" i="3"/>
  <c r="AK34" i="3"/>
  <c r="AS34" i="3"/>
  <c r="BA34" i="3"/>
  <c r="BI34" i="3"/>
  <c r="K34" i="3"/>
  <c r="AI34" i="3"/>
  <c r="AY34" i="3"/>
  <c r="BG34" i="3"/>
  <c r="BO34" i="3"/>
  <c r="C34" i="2"/>
  <c r="E34" i="2"/>
  <c r="M34" i="2"/>
  <c r="U34" i="2"/>
  <c r="AC34" i="2"/>
  <c r="AK34" i="2"/>
  <c r="AS34" i="2"/>
  <c r="BA34" i="2"/>
  <c r="BI34" i="2"/>
  <c r="BQ34" i="2"/>
  <c r="G34" i="12"/>
  <c r="O34" i="12"/>
  <c r="W34" i="12"/>
  <c r="AE34" i="12"/>
  <c r="AM34" i="12"/>
  <c r="AU34" i="12"/>
  <c r="BC34" i="12"/>
  <c r="BK34" i="12"/>
  <c r="BA34" i="10"/>
  <c r="BR22" i="6"/>
  <c r="BU22" i="6" s="1"/>
  <c r="BR30" i="6"/>
  <c r="BU30" i="6" s="1"/>
  <c r="I34" i="4"/>
  <c r="BR5" i="12"/>
  <c r="BU5" i="12" s="1"/>
  <c r="BR7" i="12"/>
  <c r="BU7" i="12" s="1"/>
  <c r="BR9" i="12"/>
  <c r="BU9" i="12" s="1"/>
  <c r="BR13" i="12"/>
  <c r="BU13" i="12" s="1"/>
  <c r="BR15" i="12"/>
  <c r="BU15" i="12" s="1"/>
  <c r="BR17" i="12"/>
  <c r="BU17" i="12" s="1"/>
  <c r="BR19" i="12"/>
  <c r="BU19" i="12" s="1"/>
  <c r="BR23" i="12"/>
  <c r="BU23" i="12" s="1"/>
  <c r="BR25" i="12"/>
  <c r="BU25" i="12" s="1"/>
  <c r="BR27" i="12"/>
  <c r="BU27" i="12" s="1"/>
  <c r="BR29" i="12"/>
  <c r="BU29" i="12" s="1"/>
  <c r="BR33" i="12"/>
  <c r="BU33" i="12" s="1"/>
  <c r="I34" i="12"/>
  <c r="Q34" i="12"/>
  <c r="Y34" i="12"/>
  <c r="AG34" i="12"/>
  <c r="AO34" i="12"/>
  <c r="AW34" i="12"/>
  <c r="BE34" i="12"/>
  <c r="BM34" i="12"/>
  <c r="E34" i="12"/>
  <c r="M34" i="12"/>
  <c r="U34" i="12"/>
  <c r="AC34" i="12"/>
  <c r="AK34" i="12"/>
  <c r="AS34" i="12"/>
  <c r="BA34" i="12"/>
  <c r="BI34" i="12"/>
  <c r="BR4" i="12"/>
  <c r="BU4" i="12" s="1"/>
  <c r="BR8" i="12"/>
  <c r="BU8" i="12" s="1"/>
  <c r="BR12" i="12"/>
  <c r="BU12" i="12" s="1"/>
  <c r="BR16" i="12"/>
  <c r="BU16" i="12" s="1"/>
  <c r="BR20" i="12"/>
  <c r="BU20" i="12" s="1"/>
  <c r="BR24" i="12"/>
  <c r="BU24" i="12" s="1"/>
  <c r="BR28" i="12"/>
  <c r="BU28" i="12" s="1"/>
  <c r="BR32" i="12"/>
  <c r="BU32" i="12" s="1"/>
  <c r="BR3" i="12"/>
  <c r="BU3" i="12" s="1"/>
  <c r="BR11" i="12"/>
  <c r="BU11" i="12" s="1"/>
  <c r="BR21" i="12"/>
  <c r="BU21" i="12" s="1"/>
  <c r="BR31" i="12"/>
  <c r="BU31" i="12" s="1"/>
  <c r="C34" i="12"/>
  <c r="K34" i="12"/>
  <c r="S34" i="12"/>
  <c r="AA34" i="12"/>
  <c r="AI34" i="12"/>
  <c r="AQ34" i="12"/>
  <c r="AY34" i="12"/>
  <c r="BG34" i="12"/>
  <c r="BO34" i="12"/>
  <c r="BR6" i="12"/>
  <c r="BU6" i="12" s="1"/>
  <c r="BR10" i="12"/>
  <c r="BU10" i="12" s="1"/>
  <c r="BR14" i="12"/>
  <c r="BU14" i="12" s="1"/>
  <c r="BR18" i="12"/>
  <c r="BU18" i="12" s="1"/>
  <c r="BR22" i="12"/>
  <c r="BU22" i="12" s="1"/>
  <c r="BR26" i="12"/>
  <c r="BU26" i="12" s="1"/>
  <c r="BR30" i="12"/>
  <c r="BU30" i="12" s="1"/>
  <c r="BR12" i="11"/>
  <c r="BU12" i="11" s="1"/>
  <c r="BR16" i="11"/>
  <c r="BU16" i="11" s="1"/>
  <c r="BR20" i="11"/>
  <c r="BU20" i="11" s="1"/>
  <c r="C34" i="11"/>
  <c r="K34" i="11"/>
  <c r="S34" i="11"/>
  <c r="AA34" i="11"/>
  <c r="AI34" i="11"/>
  <c r="AQ34" i="11"/>
  <c r="AY34" i="11"/>
  <c r="BG34" i="11"/>
  <c r="BO34" i="11"/>
  <c r="BR6" i="11"/>
  <c r="BU6" i="11" s="1"/>
  <c r="BR10" i="11"/>
  <c r="BU10" i="11" s="1"/>
  <c r="BR14" i="11"/>
  <c r="BU14" i="11" s="1"/>
  <c r="BR18" i="11"/>
  <c r="BU18" i="11" s="1"/>
  <c r="BR22" i="11"/>
  <c r="BU22" i="11" s="1"/>
  <c r="BR26" i="11"/>
  <c r="BU26" i="11" s="1"/>
  <c r="BR30" i="11"/>
  <c r="BU30" i="11" s="1"/>
  <c r="BR4" i="11"/>
  <c r="BU4" i="11" s="1"/>
  <c r="BR8" i="11"/>
  <c r="BU8" i="11" s="1"/>
  <c r="BR24" i="11"/>
  <c r="BU24" i="11" s="1"/>
  <c r="BR28" i="11"/>
  <c r="BU28" i="11" s="1"/>
  <c r="BR32" i="11"/>
  <c r="BU32" i="11" s="1"/>
  <c r="BR3" i="11"/>
  <c r="BU3" i="11" s="1"/>
  <c r="BR5" i="11"/>
  <c r="BU5" i="11" s="1"/>
  <c r="BR7" i="11"/>
  <c r="BU7" i="11" s="1"/>
  <c r="BR9" i="11"/>
  <c r="BU9" i="11" s="1"/>
  <c r="BR11" i="11"/>
  <c r="BU11" i="11" s="1"/>
  <c r="BR13" i="11"/>
  <c r="BU13" i="11" s="1"/>
  <c r="BR15" i="11"/>
  <c r="BU15" i="11" s="1"/>
  <c r="BR17" i="11"/>
  <c r="BU17" i="11" s="1"/>
  <c r="BR19" i="11"/>
  <c r="BU19" i="11" s="1"/>
  <c r="BR21" i="11"/>
  <c r="BU21" i="11" s="1"/>
  <c r="BR23" i="11"/>
  <c r="BU23" i="11" s="1"/>
  <c r="BR25" i="11"/>
  <c r="BU25" i="11" s="1"/>
  <c r="BR27" i="11"/>
  <c r="BU27" i="11" s="1"/>
  <c r="BR29" i="11"/>
  <c r="BU29" i="11" s="1"/>
  <c r="BR31" i="11"/>
  <c r="BU31" i="11" s="1"/>
  <c r="BR33" i="11"/>
  <c r="BU33" i="11" s="1"/>
  <c r="BR6" i="10"/>
  <c r="BU6" i="10" s="1"/>
  <c r="BR14" i="10"/>
  <c r="BU14" i="10" s="1"/>
  <c r="BR18" i="10"/>
  <c r="BU18" i="10" s="1"/>
  <c r="BR22" i="10"/>
  <c r="BU22" i="10" s="1"/>
  <c r="BR26" i="10"/>
  <c r="BU26" i="10" s="1"/>
  <c r="BR30" i="10"/>
  <c r="BU30" i="10" s="1"/>
  <c r="BR4" i="10"/>
  <c r="BU4" i="10" s="1"/>
  <c r="BR8" i="10"/>
  <c r="BU8" i="10" s="1"/>
  <c r="BR12" i="10"/>
  <c r="BU12" i="10" s="1"/>
  <c r="BR16" i="10"/>
  <c r="BU16" i="10" s="1"/>
  <c r="BR20" i="10"/>
  <c r="BU20" i="10" s="1"/>
  <c r="BR24" i="10"/>
  <c r="BU24" i="10" s="1"/>
  <c r="BR28" i="10"/>
  <c r="BU28" i="10" s="1"/>
  <c r="BR32" i="10"/>
  <c r="BU32" i="10" s="1"/>
  <c r="BR10" i="10"/>
  <c r="BU10" i="10" s="1"/>
  <c r="BR3" i="10"/>
  <c r="BU3" i="10" s="1"/>
  <c r="BR5" i="10"/>
  <c r="BU5" i="10" s="1"/>
  <c r="BR7" i="10"/>
  <c r="BU7" i="10" s="1"/>
  <c r="BR9" i="10"/>
  <c r="BU9" i="10" s="1"/>
  <c r="BR11" i="10"/>
  <c r="BU11" i="10" s="1"/>
  <c r="BR13" i="10"/>
  <c r="BU13" i="10" s="1"/>
  <c r="BU15" i="10"/>
  <c r="BR17" i="10"/>
  <c r="BU17" i="10" s="1"/>
  <c r="BR19" i="10"/>
  <c r="BU19" i="10" s="1"/>
  <c r="BR21" i="10"/>
  <c r="BU21" i="10" s="1"/>
  <c r="BR23" i="10"/>
  <c r="BU23" i="10" s="1"/>
  <c r="BR25" i="10"/>
  <c r="BU25" i="10" s="1"/>
  <c r="BR27" i="10"/>
  <c r="BU27" i="10" s="1"/>
  <c r="BR29" i="10"/>
  <c r="BU29" i="10" s="1"/>
  <c r="BR31" i="10"/>
  <c r="BU31" i="10" s="1"/>
  <c r="BR33" i="10"/>
  <c r="BU33" i="10" s="1"/>
  <c r="G34" i="10"/>
  <c r="O34" i="10"/>
  <c r="W34" i="10"/>
  <c r="AE34" i="10"/>
  <c r="AM34" i="10"/>
  <c r="AU34" i="10"/>
  <c r="BC34" i="10"/>
  <c r="BK34" i="10"/>
  <c r="BR10" i="9"/>
  <c r="BU10" i="9" s="1"/>
  <c r="BR26" i="9"/>
  <c r="BU26" i="9" s="1"/>
  <c r="BR7" i="9"/>
  <c r="BU7" i="9" s="1"/>
  <c r="BR9" i="9"/>
  <c r="BU9" i="9" s="1"/>
  <c r="BR15" i="9"/>
  <c r="BU15" i="9" s="1"/>
  <c r="BR17" i="9"/>
  <c r="BU17" i="9" s="1"/>
  <c r="BR19" i="9"/>
  <c r="BU19" i="9" s="1"/>
  <c r="BR23" i="9"/>
  <c r="BU23" i="9" s="1"/>
  <c r="BR25" i="9"/>
  <c r="BU25" i="9" s="1"/>
  <c r="BR27" i="9"/>
  <c r="BU27" i="9" s="1"/>
  <c r="BR31" i="9"/>
  <c r="BU31" i="9" s="1"/>
  <c r="BR33" i="9"/>
  <c r="BU33" i="9" s="1"/>
  <c r="O34" i="9"/>
  <c r="W34" i="9"/>
  <c r="AM34" i="9"/>
  <c r="BC34" i="9"/>
  <c r="BR6" i="9"/>
  <c r="BU6" i="9" s="1"/>
  <c r="BR14" i="9"/>
  <c r="BU14" i="9" s="1"/>
  <c r="BR18" i="9"/>
  <c r="BU18" i="9" s="1"/>
  <c r="BR22" i="9"/>
  <c r="BU22" i="9" s="1"/>
  <c r="BR30" i="9"/>
  <c r="BU30" i="9" s="1"/>
  <c r="BR3" i="9"/>
  <c r="BU3" i="9" s="1"/>
  <c r="BR5" i="9"/>
  <c r="BU5" i="9" s="1"/>
  <c r="BR11" i="9"/>
  <c r="BU11" i="9" s="1"/>
  <c r="BR13" i="9"/>
  <c r="BU13" i="9" s="1"/>
  <c r="BR21" i="9"/>
  <c r="BU21" i="9" s="1"/>
  <c r="BR29" i="9"/>
  <c r="BU29" i="9" s="1"/>
  <c r="G34" i="9"/>
  <c r="AE34" i="9"/>
  <c r="AU34" i="9"/>
  <c r="BK34" i="9"/>
  <c r="I34" i="9"/>
  <c r="Q34" i="9"/>
  <c r="Y34" i="9"/>
  <c r="AG34" i="9"/>
  <c r="AO34" i="9"/>
  <c r="AW34" i="9"/>
  <c r="BE34" i="9"/>
  <c r="BM34" i="9"/>
  <c r="E34" i="9"/>
  <c r="M34" i="9"/>
  <c r="U34" i="9"/>
  <c r="AC34" i="9"/>
  <c r="AK34" i="9"/>
  <c r="AS34" i="9"/>
  <c r="BA34" i="9"/>
  <c r="BI34" i="9"/>
  <c r="BR4" i="9"/>
  <c r="BU4" i="9" s="1"/>
  <c r="BR8" i="9"/>
  <c r="BU8" i="9" s="1"/>
  <c r="BR12" i="9"/>
  <c r="BU12" i="9" s="1"/>
  <c r="BR16" i="9"/>
  <c r="BU16" i="9" s="1"/>
  <c r="BR20" i="9"/>
  <c r="BU20" i="9" s="1"/>
  <c r="BR24" i="9"/>
  <c r="BU24" i="9" s="1"/>
  <c r="BR28" i="9"/>
  <c r="BU28" i="9" s="1"/>
  <c r="BR32" i="9"/>
  <c r="BU32" i="9" s="1"/>
  <c r="BR9" i="8"/>
  <c r="BU9" i="8" s="1"/>
  <c r="BR11" i="8"/>
  <c r="BU11" i="8" s="1"/>
  <c r="BR13" i="8"/>
  <c r="BU13" i="8" s="1"/>
  <c r="BR15" i="8"/>
  <c r="BU15" i="8" s="1"/>
  <c r="BR17" i="8"/>
  <c r="BU17" i="8" s="1"/>
  <c r="BR19" i="8"/>
  <c r="BU19" i="8" s="1"/>
  <c r="BR25" i="8"/>
  <c r="BU25" i="8" s="1"/>
  <c r="BR33" i="8"/>
  <c r="BU33" i="8" s="1"/>
  <c r="I34" i="8"/>
  <c r="Q34" i="8"/>
  <c r="Y34" i="8"/>
  <c r="AG34" i="8"/>
  <c r="AO34" i="8"/>
  <c r="AW34" i="8"/>
  <c r="BE34" i="8"/>
  <c r="BM34" i="8"/>
  <c r="E34" i="8"/>
  <c r="M34" i="8"/>
  <c r="U34" i="8"/>
  <c r="AC34" i="8"/>
  <c r="AK34" i="8"/>
  <c r="AS34" i="8"/>
  <c r="BA34" i="8"/>
  <c r="BI34" i="8"/>
  <c r="BR4" i="8"/>
  <c r="BU4" i="8" s="1"/>
  <c r="BR8" i="8"/>
  <c r="BU8" i="8" s="1"/>
  <c r="BR12" i="8"/>
  <c r="BU12" i="8" s="1"/>
  <c r="BR16" i="8"/>
  <c r="BU16" i="8" s="1"/>
  <c r="BR20" i="8"/>
  <c r="BU20" i="8" s="1"/>
  <c r="BR24" i="8"/>
  <c r="BU24" i="8" s="1"/>
  <c r="BR28" i="8"/>
  <c r="BU28" i="8" s="1"/>
  <c r="BR32" i="8"/>
  <c r="BU32" i="8" s="1"/>
  <c r="BR3" i="8"/>
  <c r="BU3" i="8" s="1"/>
  <c r="BR5" i="8"/>
  <c r="BU5" i="8" s="1"/>
  <c r="BR7" i="8"/>
  <c r="BU7" i="8" s="1"/>
  <c r="BR21" i="8"/>
  <c r="BU21" i="8" s="1"/>
  <c r="BR27" i="8"/>
  <c r="BU27" i="8" s="1"/>
  <c r="BR31" i="8"/>
  <c r="BU31" i="8" s="1"/>
  <c r="AA34" i="8"/>
  <c r="AI34" i="8"/>
  <c r="AQ34" i="8"/>
  <c r="AY34" i="8"/>
  <c r="BG34" i="8"/>
  <c r="BO34" i="8"/>
  <c r="BR6" i="8"/>
  <c r="BU6" i="8" s="1"/>
  <c r="BR10" i="8"/>
  <c r="BU10" i="8" s="1"/>
  <c r="BR14" i="8"/>
  <c r="BU14" i="8" s="1"/>
  <c r="BR18" i="8"/>
  <c r="BU18" i="8" s="1"/>
  <c r="BR22" i="8"/>
  <c r="BU22" i="8" s="1"/>
  <c r="BR26" i="8"/>
  <c r="BU26" i="8" s="1"/>
  <c r="BR30" i="8"/>
  <c r="BU30" i="8" s="1"/>
  <c r="E34" i="7"/>
  <c r="M34" i="7"/>
  <c r="U34" i="7"/>
  <c r="AC34" i="7"/>
  <c r="AK34" i="7"/>
  <c r="AS34" i="7"/>
  <c r="BA34" i="7"/>
  <c r="BI34" i="7"/>
  <c r="BR4" i="7"/>
  <c r="BU4" i="7" s="1"/>
  <c r="BR8" i="7"/>
  <c r="BU8" i="7" s="1"/>
  <c r="BR12" i="7"/>
  <c r="BU12" i="7" s="1"/>
  <c r="BR16" i="7"/>
  <c r="BU16" i="7" s="1"/>
  <c r="BR20" i="7"/>
  <c r="BU20" i="7" s="1"/>
  <c r="BR24" i="7"/>
  <c r="BU24" i="7" s="1"/>
  <c r="BR28" i="7"/>
  <c r="BU28" i="7" s="1"/>
  <c r="BR32" i="7"/>
  <c r="BU32" i="7" s="1"/>
  <c r="C34" i="7"/>
  <c r="K34" i="7"/>
  <c r="S34" i="7"/>
  <c r="AA34" i="7"/>
  <c r="AI34" i="7"/>
  <c r="AQ34" i="7"/>
  <c r="AY34" i="7"/>
  <c r="BG34" i="7"/>
  <c r="BO34" i="7"/>
  <c r="BR6" i="7"/>
  <c r="BU6" i="7" s="1"/>
  <c r="BR10" i="7"/>
  <c r="BU10" i="7" s="1"/>
  <c r="BR14" i="7"/>
  <c r="BU14" i="7" s="1"/>
  <c r="BR18" i="7"/>
  <c r="BU18" i="7" s="1"/>
  <c r="BR22" i="7"/>
  <c r="BU22" i="7" s="1"/>
  <c r="BR26" i="7"/>
  <c r="BU26" i="7" s="1"/>
  <c r="BR30" i="7"/>
  <c r="BU30" i="7" s="1"/>
  <c r="BR3" i="7"/>
  <c r="BU3" i="7" s="1"/>
  <c r="BR5" i="7"/>
  <c r="BU5" i="7" s="1"/>
  <c r="BR7" i="7"/>
  <c r="BU7" i="7" s="1"/>
  <c r="BR9" i="7"/>
  <c r="BU9" i="7" s="1"/>
  <c r="BR11" i="7"/>
  <c r="BU11" i="7" s="1"/>
  <c r="BR13" i="7"/>
  <c r="BU13" i="7" s="1"/>
  <c r="BR15" i="7"/>
  <c r="BU15" i="7" s="1"/>
  <c r="BR17" i="7"/>
  <c r="BU17" i="7" s="1"/>
  <c r="BR19" i="7"/>
  <c r="BU19" i="7" s="1"/>
  <c r="BR21" i="7"/>
  <c r="BU21" i="7" s="1"/>
  <c r="BR23" i="7"/>
  <c r="BU23" i="7" s="1"/>
  <c r="BR25" i="7"/>
  <c r="BU25" i="7" s="1"/>
  <c r="BR27" i="7"/>
  <c r="BU27" i="7" s="1"/>
  <c r="BR29" i="7"/>
  <c r="BU29" i="7" s="1"/>
  <c r="BR31" i="7"/>
  <c r="BU31" i="7" s="1"/>
  <c r="BR33" i="7"/>
  <c r="BU33" i="7" s="1"/>
  <c r="BR3" i="6"/>
  <c r="BU3" i="6" s="1"/>
  <c r="BR5" i="6"/>
  <c r="BU5" i="6" s="1"/>
  <c r="BR7" i="6"/>
  <c r="BU7" i="6" s="1"/>
  <c r="BR9" i="6"/>
  <c r="BU9" i="6" s="1"/>
  <c r="BR11" i="6"/>
  <c r="BU11" i="6" s="1"/>
  <c r="BR13" i="6"/>
  <c r="BU13" i="6" s="1"/>
  <c r="BR15" i="6"/>
  <c r="BU15" i="6" s="1"/>
  <c r="BR17" i="6"/>
  <c r="BU17" i="6" s="1"/>
  <c r="BV17" i="6" s="1"/>
  <c r="BW17" i="6" s="1"/>
  <c r="BX17" i="6" s="1"/>
  <c r="BR19" i="6"/>
  <c r="BU19" i="6" s="1"/>
  <c r="BR21" i="6"/>
  <c r="BU21" i="6" s="1"/>
  <c r="BR23" i="6"/>
  <c r="BU23" i="6" s="1"/>
  <c r="BR25" i="6"/>
  <c r="BU25" i="6" s="1"/>
  <c r="BR27" i="6"/>
  <c r="BU27" i="6" s="1"/>
  <c r="BR29" i="6"/>
  <c r="BU29" i="6" s="1"/>
  <c r="BV29" i="6" s="1"/>
  <c r="BW29" i="6" s="1"/>
  <c r="BX29" i="6" s="1"/>
  <c r="BR31" i="6"/>
  <c r="BU31" i="6" s="1"/>
  <c r="BR33" i="6"/>
  <c r="BU33" i="6" s="1"/>
  <c r="BR6" i="6"/>
  <c r="BU6" i="6" s="1"/>
  <c r="G34" i="6"/>
  <c r="O34" i="6"/>
  <c r="W34" i="6"/>
  <c r="AE34" i="6"/>
  <c r="AM34" i="6"/>
  <c r="AU34" i="6"/>
  <c r="BC34" i="6"/>
  <c r="BK34" i="6"/>
  <c r="BR14" i="6"/>
  <c r="BU14" i="6" s="1"/>
  <c r="BR26" i="6"/>
  <c r="BU26" i="6" s="1"/>
  <c r="I34" i="6"/>
  <c r="Q34" i="6"/>
  <c r="Y34" i="6"/>
  <c r="AG34" i="6"/>
  <c r="AO34" i="6"/>
  <c r="AW34" i="6"/>
  <c r="BE34" i="6"/>
  <c r="E34" i="6"/>
  <c r="M34" i="6"/>
  <c r="U34" i="6"/>
  <c r="AC34" i="6"/>
  <c r="AK34" i="6"/>
  <c r="AS34" i="6"/>
  <c r="BA34" i="6"/>
  <c r="BI34" i="6"/>
  <c r="BQ34" i="6"/>
  <c r="BR8" i="6"/>
  <c r="BU8" i="6" s="1"/>
  <c r="BR12" i="6"/>
  <c r="BU12" i="6" s="1"/>
  <c r="BR16" i="6"/>
  <c r="BU16" i="6" s="1"/>
  <c r="BR20" i="6"/>
  <c r="BU20" i="6" s="1"/>
  <c r="BR24" i="6"/>
  <c r="BU24" i="6" s="1"/>
  <c r="BR28" i="6"/>
  <c r="BU28" i="6" s="1"/>
  <c r="BR32" i="6"/>
  <c r="BU32" i="6" s="1"/>
  <c r="BR3" i="5"/>
  <c r="BU3" i="5" s="1"/>
  <c r="BR7" i="5"/>
  <c r="BU7" i="5" s="1"/>
  <c r="BR11" i="5"/>
  <c r="BU11" i="5" s="1"/>
  <c r="BR21" i="5"/>
  <c r="BU21" i="5" s="1"/>
  <c r="BR25" i="5"/>
  <c r="BU25" i="5" s="1"/>
  <c r="BR27" i="5"/>
  <c r="BU27" i="5" s="1"/>
  <c r="BR29" i="5"/>
  <c r="BU29" i="5" s="1"/>
  <c r="I34" i="5"/>
  <c r="Q34" i="5"/>
  <c r="Y34" i="5"/>
  <c r="AG34" i="5"/>
  <c r="AO34" i="5"/>
  <c r="AW34" i="5"/>
  <c r="BE34" i="5"/>
  <c r="BM34" i="5"/>
  <c r="E34" i="5"/>
  <c r="M34" i="5"/>
  <c r="U34" i="5"/>
  <c r="AC34" i="5"/>
  <c r="AK34" i="5"/>
  <c r="AS34" i="5"/>
  <c r="BA34" i="5"/>
  <c r="BI34" i="5"/>
  <c r="BQ34" i="5"/>
  <c r="BR8" i="5"/>
  <c r="BU8" i="5" s="1"/>
  <c r="BR12" i="5"/>
  <c r="BU12" i="5" s="1"/>
  <c r="BR16" i="5"/>
  <c r="BU16" i="5" s="1"/>
  <c r="BR20" i="5"/>
  <c r="BU20" i="5" s="1"/>
  <c r="BR24" i="5"/>
  <c r="BU24" i="5" s="1"/>
  <c r="BR28" i="5"/>
  <c r="BU28" i="5" s="1"/>
  <c r="BR32" i="5"/>
  <c r="BU32" i="5" s="1"/>
  <c r="BR5" i="5"/>
  <c r="BU5" i="5" s="1"/>
  <c r="BR9" i="5"/>
  <c r="BU9" i="5" s="1"/>
  <c r="BR13" i="5"/>
  <c r="BU13" i="5" s="1"/>
  <c r="BR15" i="5"/>
  <c r="BU15" i="5" s="1"/>
  <c r="BR17" i="5"/>
  <c r="BU17" i="5" s="1"/>
  <c r="BR23" i="5"/>
  <c r="BU23" i="5" s="1"/>
  <c r="C34" i="5"/>
  <c r="K34" i="5"/>
  <c r="S34" i="5"/>
  <c r="AA34" i="5"/>
  <c r="AI34" i="5"/>
  <c r="AQ34" i="5"/>
  <c r="AY34" i="5"/>
  <c r="BG34" i="5"/>
  <c r="BO34" i="5"/>
  <c r="BR6" i="5"/>
  <c r="BU6" i="5" s="1"/>
  <c r="BR10" i="5"/>
  <c r="BU10" i="5" s="1"/>
  <c r="BR14" i="5"/>
  <c r="BU14" i="5" s="1"/>
  <c r="BR18" i="5"/>
  <c r="BU18" i="5" s="1"/>
  <c r="BR22" i="5"/>
  <c r="BU22" i="5" s="1"/>
  <c r="BR26" i="5"/>
  <c r="BU26" i="5" s="1"/>
  <c r="BR30" i="5"/>
  <c r="BU30" i="5" s="1"/>
  <c r="BR4" i="4"/>
  <c r="BU4" i="4" s="1"/>
  <c r="BR12" i="4"/>
  <c r="BU12" i="4" s="1"/>
  <c r="BR20" i="4"/>
  <c r="BU20" i="4" s="1"/>
  <c r="BR28" i="4"/>
  <c r="BU28" i="4" s="1"/>
  <c r="C34" i="4"/>
  <c r="K34" i="4"/>
  <c r="S34" i="4"/>
  <c r="AA34" i="4"/>
  <c r="AI34" i="4"/>
  <c r="AQ34" i="4"/>
  <c r="AY34" i="4"/>
  <c r="BG34" i="4"/>
  <c r="BO34" i="4"/>
  <c r="BR6" i="4"/>
  <c r="BU6" i="4" s="1"/>
  <c r="BR10" i="4"/>
  <c r="BU10" i="4" s="1"/>
  <c r="BR14" i="4"/>
  <c r="BU14" i="4" s="1"/>
  <c r="BR18" i="4"/>
  <c r="BU18" i="4" s="1"/>
  <c r="BR22" i="4"/>
  <c r="BU22" i="4" s="1"/>
  <c r="BR26" i="4"/>
  <c r="BU26" i="4" s="1"/>
  <c r="BR30" i="4"/>
  <c r="BU30" i="4" s="1"/>
  <c r="BV30" i="4" s="1"/>
  <c r="BW30" i="4" s="1"/>
  <c r="BX30" i="4" s="1"/>
  <c r="BR8" i="4"/>
  <c r="BU8" i="4" s="1"/>
  <c r="BV8" i="4" s="1"/>
  <c r="BR16" i="4"/>
  <c r="BU16" i="4" s="1"/>
  <c r="BR24" i="4"/>
  <c r="BU24" i="4" s="1"/>
  <c r="BR32" i="4"/>
  <c r="BU32" i="4" s="1"/>
  <c r="BR3" i="4"/>
  <c r="BU3" i="4" s="1"/>
  <c r="BR5" i="4"/>
  <c r="BU5" i="4" s="1"/>
  <c r="BR7" i="4"/>
  <c r="BU7" i="4" s="1"/>
  <c r="BR9" i="4"/>
  <c r="BU9" i="4" s="1"/>
  <c r="BR11" i="4"/>
  <c r="BU11" i="4" s="1"/>
  <c r="BR13" i="4"/>
  <c r="BU13" i="4" s="1"/>
  <c r="BR15" i="4"/>
  <c r="BU15" i="4" s="1"/>
  <c r="BR17" i="4"/>
  <c r="BU17" i="4" s="1"/>
  <c r="BR19" i="4"/>
  <c r="BU19" i="4" s="1"/>
  <c r="BR21" i="4"/>
  <c r="BU21" i="4" s="1"/>
  <c r="BR23" i="4"/>
  <c r="BU23" i="4" s="1"/>
  <c r="BR25" i="4"/>
  <c r="BU25" i="4" s="1"/>
  <c r="BR27" i="4"/>
  <c r="BU27" i="4" s="1"/>
  <c r="BR29" i="4"/>
  <c r="BU29" i="4" s="1"/>
  <c r="BV29" i="4" s="1"/>
  <c r="BW29" i="4" s="1"/>
  <c r="BX29" i="4" s="1"/>
  <c r="BR31" i="4"/>
  <c r="BU31" i="4" s="1"/>
  <c r="BR33" i="4"/>
  <c r="BU33" i="4" s="1"/>
  <c r="BV33" i="4" s="1"/>
  <c r="BW33" i="4" s="1"/>
  <c r="BX33" i="4" s="1"/>
  <c r="BR8" i="3"/>
  <c r="BU8" i="3" s="1"/>
  <c r="BR12" i="3"/>
  <c r="BU12" i="3" s="1"/>
  <c r="BR16" i="3"/>
  <c r="BU16" i="3" s="1"/>
  <c r="BR20" i="3"/>
  <c r="BU20" i="3" s="1"/>
  <c r="BR24" i="3"/>
  <c r="BU24" i="3" s="1"/>
  <c r="BR11" i="3"/>
  <c r="BU11" i="3" s="1"/>
  <c r="BR22" i="3"/>
  <c r="BU22" i="3" s="1"/>
  <c r="BR26" i="3"/>
  <c r="BU26" i="3" s="1"/>
  <c r="BR30" i="3"/>
  <c r="BU30" i="3" s="1"/>
  <c r="BR9" i="3"/>
  <c r="BU9" i="3" s="1"/>
  <c r="BR17" i="3"/>
  <c r="BU17" i="3" s="1"/>
  <c r="BR21" i="3"/>
  <c r="BU21" i="3" s="1"/>
  <c r="BR23" i="3"/>
  <c r="BU23" i="3" s="1"/>
  <c r="BR25" i="3"/>
  <c r="BU25" i="3" s="1"/>
  <c r="BR27" i="3"/>
  <c r="BU27" i="3" s="1"/>
  <c r="BR29" i="3"/>
  <c r="BU29" i="3" s="1"/>
  <c r="BR31" i="3"/>
  <c r="BU31" i="3" s="1"/>
  <c r="BR33" i="3"/>
  <c r="BU33" i="3" s="1"/>
  <c r="BR4" i="3"/>
  <c r="BU4" i="3" s="1"/>
  <c r="BR28" i="3"/>
  <c r="BU28" i="3" s="1"/>
  <c r="BR6" i="3"/>
  <c r="BU6" i="3" s="1"/>
  <c r="BR7" i="3"/>
  <c r="BU7" i="3" s="1"/>
  <c r="BR10" i="3"/>
  <c r="BU10" i="3" s="1"/>
  <c r="BR14" i="3"/>
  <c r="BU14" i="3" s="1"/>
  <c r="BR15" i="3"/>
  <c r="BU15" i="3" s="1"/>
  <c r="BR18" i="3"/>
  <c r="BU18" i="3" s="1"/>
  <c r="BR19" i="3"/>
  <c r="BU19" i="3" s="1"/>
  <c r="BR5" i="3"/>
  <c r="BU5" i="3" s="1"/>
  <c r="BR13" i="3"/>
  <c r="BU13" i="3" s="1"/>
  <c r="G34" i="3"/>
  <c r="AE34" i="3"/>
  <c r="AU34" i="3"/>
  <c r="AA34" i="2"/>
  <c r="BO34" i="2"/>
  <c r="BM34" i="2"/>
  <c r="BK34" i="2"/>
  <c r="BG34" i="2"/>
  <c r="BE34" i="2"/>
  <c r="BC34" i="2"/>
  <c r="AY34" i="2"/>
  <c r="AW34" i="2"/>
  <c r="AU34" i="2"/>
  <c r="AQ34" i="2"/>
  <c r="AO34" i="2"/>
  <c r="AM34" i="2"/>
  <c r="AI34" i="2"/>
  <c r="AG34" i="2"/>
  <c r="AE34" i="2"/>
  <c r="Y34" i="2"/>
  <c r="W34" i="2"/>
  <c r="S34" i="2"/>
  <c r="Q34" i="2"/>
  <c r="O34" i="2"/>
  <c r="K34" i="2"/>
  <c r="I34" i="2"/>
  <c r="G34" i="2"/>
  <c r="BR17" i="2"/>
  <c r="BU17" i="2" s="1"/>
  <c r="BV17" i="2" s="1"/>
  <c r="BW17" i="2" s="1"/>
  <c r="BX17" i="2" s="1"/>
  <c r="BR25" i="2"/>
  <c r="BU25" i="2" s="1"/>
  <c r="BR5" i="2"/>
  <c r="BU5" i="2" s="1"/>
  <c r="BR9" i="2"/>
  <c r="BU9" i="2" s="1"/>
  <c r="BR21" i="2"/>
  <c r="BU21" i="2" s="1"/>
  <c r="BR33" i="2"/>
  <c r="BU33" i="2" s="1"/>
  <c r="BR4" i="2"/>
  <c r="BU4" i="2" s="1"/>
  <c r="BR23" i="2"/>
  <c r="BU23" i="2" s="1"/>
  <c r="BR24" i="2"/>
  <c r="BU24" i="2" s="1"/>
  <c r="BR27" i="2"/>
  <c r="BU27" i="2" s="1"/>
  <c r="BR28" i="2"/>
  <c r="BU28" i="2" s="1"/>
  <c r="BR31" i="2"/>
  <c r="BU31" i="2" s="1"/>
  <c r="BR32" i="2"/>
  <c r="BU32" i="2" s="1"/>
  <c r="BR13" i="2"/>
  <c r="BU13" i="2" s="1"/>
  <c r="BR29" i="2"/>
  <c r="BU29" i="2" s="1"/>
  <c r="BR7" i="2"/>
  <c r="BU7" i="2" s="1"/>
  <c r="BR8" i="2"/>
  <c r="BU8" i="2" s="1"/>
  <c r="BR11" i="2"/>
  <c r="BU11" i="2" s="1"/>
  <c r="BR12" i="2"/>
  <c r="BU12" i="2" s="1"/>
  <c r="BR15" i="2"/>
  <c r="BU15" i="2" s="1"/>
  <c r="BR16" i="2"/>
  <c r="BU16" i="2" s="1"/>
  <c r="BR19" i="2"/>
  <c r="BU19" i="2" s="1"/>
  <c r="BR20" i="2"/>
  <c r="BU20" i="2" s="1"/>
  <c r="BR6" i="2"/>
  <c r="BU6" i="2" s="1"/>
  <c r="BR10" i="2"/>
  <c r="BU10" i="2" s="1"/>
  <c r="BR14" i="2"/>
  <c r="BU14" i="2" s="1"/>
  <c r="BR18" i="2"/>
  <c r="BU18" i="2" s="1"/>
  <c r="BR22" i="2"/>
  <c r="BU22" i="2" s="1"/>
  <c r="BR26" i="2"/>
  <c r="BU26" i="2" s="1"/>
  <c r="BR30" i="2"/>
  <c r="BU30" i="2" s="1"/>
  <c r="BQ34" i="12"/>
  <c r="BQ34" i="11"/>
  <c r="BQ34" i="10"/>
  <c r="BQ34" i="9"/>
  <c r="BQ34" i="8"/>
  <c r="BQ34" i="7"/>
  <c r="BR4" i="6"/>
  <c r="BU4" i="6" s="1"/>
  <c r="BR4" i="5"/>
  <c r="BU4" i="5" s="1"/>
  <c r="BQ34" i="4"/>
  <c r="BQ34" i="3"/>
  <c r="BR3" i="2"/>
  <c r="BU3" i="2" s="1"/>
  <c r="G3" i="1"/>
  <c r="I3" i="1"/>
  <c r="K3" i="1"/>
  <c r="M3" i="1"/>
  <c r="O3" i="1"/>
  <c r="Q3" i="1"/>
  <c r="S3" i="1"/>
  <c r="U3" i="1"/>
  <c r="W3" i="1"/>
  <c r="Y3" i="1"/>
  <c r="AA3" i="1"/>
  <c r="AC3" i="1"/>
  <c r="AE3" i="1"/>
  <c r="AG3" i="1"/>
  <c r="AI3" i="1"/>
  <c r="AK3" i="1"/>
  <c r="AM3" i="1"/>
  <c r="AO3" i="1"/>
  <c r="AQ3" i="1"/>
  <c r="AS3" i="1"/>
  <c r="AU3" i="1"/>
  <c r="AW3" i="1"/>
  <c r="AY3" i="1"/>
  <c r="BA3" i="1"/>
  <c r="BC3" i="1"/>
  <c r="BE3" i="1"/>
  <c r="BG3" i="1"/>
  <c r="BI3" i="1"/>
  <c r="BK3" i="1"/>
  <c r="BM3" i="1"/>
  <c r="BO3" i="1"/>
  <c r="BQ3" i="1"/>
  <c r="K4" i="1"/>
  <c r="AE4" i="1"/>
  <c r="AO4" i="1"/>
  <c r="AS4" i="1"/>
  <c r="AU4" i="1"/>
  <c r="AW4" i="1"/>
  <c r="AY4" i="1"/>
  <c r="BA4" i="1"/>
  <c r="BC4" i="1"/>
  <c r="BE4" i="1"/>
  <c r="BG4" i="1"/>
  <c r="BI4" i="1"/>
  <c r="BK4" i="1"/>
  <c r="BM4" i="1"/>
  <c r="BO4" i="1"/>
  <c r="BQ4" i="1"/>
  <c r="K5" i="1"/>
  <c r="AE5" i="1"/>
  <c r="AO5" i="1"/>
  <c r="AS5" i="1"/>
  <c r="AU5" i="1"/>
  <c r="AW5" i="1"/>
  <c r="AY5" i="1"/>
  <c r="BA5" i="1"/>
  <c r="BC5" i="1"/>
  <c r="BE5" i="1"/>
  <c r="BG5" i="1"/>
  <c r="BI5" i="1"/>
  <c r="BK5" i="1"/>
  <c r="BM5" i="1"/>
  <c r="BO5" i="1"/>
  <c r="BQ5" i="1"/>
  <c r="K6" i="1"/>
  <c r="AE6" i="1"/>
  <c r="AO6" i="1"/>
  <c r="AS6" i="1"/>
  <c r="AU6" i="1"/>
  <c r="AW6" i="1"/>
  <c r="AY6" i="1"/>
  <c r="BA6" i="1"/>
  <c r="BC6" i="1"/>
  <c r="BE6" i="1"/>
  <c r="BG6" i="1"/>
  <c r="BI6" i="1"/>
  <c r="BK6" i="1"/>
  <c r="BM6" i="1"/>
  <c r="BO6" i="1"/>
  <c r="BQ6" i="1"/>
  <c r="K7" i="1"/>
  <c r="AE7" i="1"/>
  <c r="AO7" i="1"/>
  <c r="AS7" i="1"/>
  <c r="AU7" i="1"/>
  <c r="AW7" i="1"/>
  <c r="AY7" i="1"/>
  <c r="BA7" i="1"/>
  <c r="BC7" i="1"/>
  <c r="BE7" i="1"/>
  <c r="BG7" i="1"/>
  <c r="BI7" i="1"/>
  <c r="BK7" i="1"/>
  <c r="BM7" i="1"/>
  <c r="BO7" i="1"/>
  <c r="BQ7" i="1"/>
  <c r="K8" i="1"/>
  <c r="AE8" i="1"/>
  <c r="AO8" i="1"/>
  <c r="AS8" i="1"/>
  <c r="AU8" i="1"/>
  <c r="AW8" i="1"/>
  <c r="AY8" i="1"/>
  <c r="BA8" i="1"/>
  <c r="BC8" i="1"/>
  <c r="BE8" i="1"/>
  <c r="BG8" i="1"/>
  <c r="BI8" i="1"/>
  <c r="BK8" i="1"/>
  <c r="BM8" i="1"/>
  <c r="BO8" i="1"/>
  <c r="BQ8" i="1"/>
  <c r="K9" i="1"/>
  <c r="AE9" i="1"/>
  <c r="AO9" i="1"/>
  <c r="AS9" i="1"/>
  <c r="AU9" i="1"/>
  <c r="AW9" i="1"/>
  <c r="AY9" i="1"/>
  <c r="BA9" i="1"/>
  <c r="BC9" i="1"/>
  <c r="BE9" i="1"/>
  <c r="BG9" i="1"/>
  <c r="BI9" i="1"/>
  <c r="BK9" i="1"/>
  <c r="BM9" i="1"/>
  <c r="BO9" i="1"/>
  <c r="BQ9" i="1"/>
  <c r="C10" i="1"/>
  <c r="E10" i="1"/>
  <c r="G10" i="1"/>
  <c r="I10" i="1"/>
  <c r="K10" i="1"/>
  <c r="M10" i="1"/>
  <c r="O10" i="1"/>
  <c r="Q10" i="1"/>
  <c r="S10" i="1"/>
  <c r="U10" i="1"/>
  <c r="W10" i="1"/>
  <c r="Y10" i="1"/>
  <c r="AA10" i="1"/>
  <c r="AC10" i="1"/>
  <c r="AE10" i="1"/>
  <c r="AG10" i="1"/>
  <c r="AI10" i="1"/>
  <c r="AK10" i="1"/>
  <c r="AM10" i="1"/>
  <c r="AO10" i="1"/>
  <c r="AQ10" i="1"/>
  <c r="AS10" i="1"/>
  <c r="AU10" i="1"/>
  <c r="AW10" i="1"/>
  <c r="AY10" i="1"/>
  <c r="BA10" i="1"/>
  <c r="BC10" i="1"/>
  <c r="BE10" i="1"/>
  <c r="BG10" i="1"/>
  <c r="BI10" i="1"/>
  <c r="BK10" i="1"/>
  <c r="BM10" i="1"/>
  <c r="BO10" i="1"/>
  <c r="BQ10" i="1"/>
  <c r="C11" i="1"/>
  <c r="E11" i="1"/>
  <c r="G11" i="1"/>
  <c r="I11" i="1"/>
  <c r="K11" i="1"/>
  <c r="M11" i="1"/>
  <c r="O11" i="1"/>
  <c r="Q11" i="1"/>
  <c r="S11" i="1"/>
  <c r="U11" i="1"/>
  <c r="W11" i="1"/>
  <c r="Y11" i="1"/>
  <c r="AA11" i="1"/>
  <c r="AC11" i="1"/>
  <c r="AE11" i="1"/>
  <c r="AG11" i="1"/>
  <c r="AI11" i="1"/>
  <c r="AK11" i="1"/>
  <c r="AM11" i="1"/>
  <c r="AO11" i="1"/>
  <c r="AQ11" i="1"/>
  <c r="AS11" i="1"/>
  <c r="AU11" i="1"/>
  <c r="AW11" i="1"/>
  <c r="AY11" i="1"/>
  <c r="BA11" i="1"/>
  <c r="BC11" i="1"/>
  <c r="BE11" i="1"/>
  <c r="BG11" i="1"/>
  <c r="BI11" i="1"/>
  <c r="BK11" i="1"/>
  <c r="BM11" i="1"/>
  <c r="BO11" i="1"/>
  <c r="BQ11" i="1"/>
  <c r="C12" i="1"/>
  <c r="E12" i="1"/>
  <c r="G12" i="1"/>
  <c r="I12" i="1"/>
  <c r="K12" i="1"/>
  <c r="M12" i="1"/>
  <c r="O12" i="1"/>
  <c r="Q12" i="1"/>
  <c r="S12" i="1"/>
  <c r="U12" i="1"/>
  <c r="W12" i="1"/>
  <c r="Y12" i="1"/>
  <c r="AA12" i="1"/>
  <c r="AC12" i="1"/>
  <c r="AE12" i="1"/>
  <c r="AG12" i="1"/>
  <c r="AI12" i="1"/>
  <c r="AK12" i="1"/>
  <c r="AM12" i="1"/>
  <c r="AO12" i="1"/>
  <c r="AQ12" i="1"/>
  <c r="AS12" i="1"/>
  <c r="AU12" i="1"/>
  <c r="AW12" i="1"/>
  <c r="AY12" i="1"/>
  <c r="BA12" i="1"/>
  <c r="BC12" i="1"/>
  <c r="BE12" i="1"/>
  <c r="BG12" i="1"/>
  <c r="BI12" i="1"/>
  <c r="BK12" i="1"/>
  <c r="BM12" i="1"/>
  <c r="BO12" i="1"/>
  <c r="BQ12" i="1"/>
  <c r="C13" i="1"/>
  <c r="E13" i="1"/>
  <c r="G13" i="1"/>
  <c r="I13" i="1"/>
  <c r="K13" i="1"/>
  <c r="M13" i="1"/>
  <c r="O13" i="1"/>
  <c r="Q13" i="1"/>
  <c r="S13" i="1"/>
  <c r="U13" i="1"/>
  <c r="W13" i="1"/>
  <c r="Y13" i="1"/>
  <c r="AA13" i="1"/>
  <c r="AC13" i="1"/>
  <c r="AE13" i="1"/>
  <c r="AG13" i="1"/>
  <c r="AI13" i="1"/>
  <c r="AK13" i="1"/>
  <c r="AM13" i="1"/>
  <c r="AO13" i="1"/>
  <c r="AQ13" i="1"/>
  <c r="AS13" i="1"/>
  <c r="AU13" i="1"/>
  <c r="AW13" i="1"/>
  <c r="AY13" i="1"/>
  <c r="BA13" i="1"/>
  <c r="BC13" i="1"/>
  <c r="BE13" i="1"/>
  <c r="BG13" i="1"/>
  <c r="BI13" i="1"/>
  <c r="BK13" i="1"/>
  <c r="BM13" i="1"/>
  <c r="BO13" i="1"/>
  <c r="BQ13" i="1"/>
  <c r="C14" i="1"/>
  <c r="E14" i="1"/>
  <c r="G14" i="1"/>
  <c r="I14" i="1"/>
  <c r="K14" i="1"/>
  <c r="M14" i="1"/>
  <c r="O14" i="1"/>
  <c r="Q14" i="1"/>
  <c r="S14" i="1"/>
  <c r="U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AU14" i="1"/>
  <c r="AW14" i="1"/>
  <c r="AY14" i="1"/>
  <c r="BA14" i="1"/>
  <c r="BC14" i="1"/>
  <c r="BE14" i="1"/>
  <c r="BG14" i="1"/>
  <c r="BI14" i="1"/>
  <c r="BK14" i="1"/>
  <c r="BM14" i="1"/>
  <c r="BO14" i="1"/>
  <c r="BQ14" i="1"/>
  <c r="C15" i="1"/>
  <c r="E15" i="1"/>
  <c r="G15" i="1"/>
  <c r="I15" i="1"/>
  <c r="K15" i="1"/>
  <c r="M15" i="1"/>
  <c r="O15" i="1"/>
  <c r="Q15" i="1"/>
  <c r="S15" i="1"/>
  <c r="U15" i="1"/>
  <c r="W15" i="1"/>
  <c r="Y15" i="1"/>
  <c r="AA15" i="1"/>
  <c r="AC15" i="1"/>
  <c r="AE15" i="1"/>
  <c r="AG15" i="1"/>
  <c r="AI15" i="1"/>
  <c r="AK15" i="1"/>
  <c r="AM15" i="1"/>
  <c r="AO15" i="1"/>
  <c r="AQ15" i="1"/>
  <c r="AS15" i="1"/>
  <c r="AU15" i="1"/>
  <c r="AW15" i="1"/>
  <c r="AY15" i="1"/>
  <c r="BA15" i="1"/>
  <c r="BC15" i="1"/>
  <c r="BE15" i="1"/>
  <c r="BG15" i="1"/>
  <c r="BI15" i="1"/>
  <c r="BK15" i="1"/>
  <c r="BM15" i="1"/>
  <c r="BO15" i="1"/>
  <c r="BQ15" i="1"/>
  <c r="C16" i="1"/>
  <c r="E16" i="1"/>
  <c r="G16" i="1"/>
  <c r="I16" i="1"/>
  <c r="K16" i="1"/>
  <c r="M16" i="1"/>
  <c r="O16" i="1"/>
  <c r="Q16" i="1"/>
  <c r="S16" i="1"/>
  <c r="U16" i="1"/>
  <c r="W16" i="1"/>
  <c r="Y16" i="1"/>
  <c r="AA16" i="1"/>
  <c r="AC16" i="1"/>
  <c r="AE16" i="1"/>
  <c r="AG16" i="1"/>
  <c r="AI16" i="1"/>
  <c r="AK16" i="1"/>
  <c r="AM16" i="1"/>
  <c r="AO16" i="1"/>
  <c r="AQ16" i="1"/>
  <c r="AS16" i="1"/>
  <c r="AU16" i="1"/>
  <c r="AW16" i="1"/>
  <c r="AY16" i="1"/>
  <c r="BA16" i="1"/>
  <c r="BC16" i="1"/>
  <c r="BE16" i="1"/>
  <c r="BG16" i="1"/>
  <c r="BI16" i="1"/>
  <c r="BK16" i="1"/>
  <c r="BM16" i="1"/>
  <c r="BO16" i="1"/>
  <c r="BQ16" i="1"/>
  <c r="C17" i="1"/>
  <c r="E17" i="1"/>
  <c r="G17" i="1"/>
  <c r="I17" i="1"/>
  <c r="K17" i="1"/>
  <c r="M17" i="1"/>
  <c r="O17" i="1"/>
  <c r="Q17" i="1"/>
  <c r="S17" i="1"/>
  <c r="U17" i="1"/>
  <c r="W17" i="1"/>
  <c r="Y17" i="1"/>
  <c r="AA17" i="1"/>
  <c r="AC17" i="1"/>
  <c r="AE17" i="1"/>
  <c r="AG17" i="1"/>
  <c r="AI17" i="1"/>
  <c r="AK17" i="1"/>
  <c r="AM17" i="1"/>
  <c r="AO17" i="1"/>
  <c r="AQ17" i="1"/>
  <c r="AS17" i="1"/>
  <c r="AU17" i="1"/>
  <c r="AW17" i="1"/>
  <c r="AY17" i="1"/>
  <c r="BA17" i="1"/>
  <c r="BC17" i="1"/>
  <c r="BE17" i="1"/>
  <c r="BG17" i="1"/>
  <c r="BI17" i="1"/>
  <c r="BK17" i="1"/>
  <c r="BM17" i="1"/>
  <c r="BO17" i="1"/>
  <c r="BQ17" i="1"/>
  <c r="C18" i="1"/>
  <c r="E18" i="1"/>
  <c r="G18" i="1"/>
  <c r="I18" i="1"/>
  <c r="K18" i="1"/>
  <c r="M18" i="1"/>
  <c r="O18" i="1"/>
  <c r="Q18" i="1"/>
  <c r="S18" i="1"/>
  <c r="U18" i="1"/>
  <c r="W18" i="1"/>
  <c r="Y18" i="1"/>
  <c r="AA18" i="1"/>
  <c r="AC18" i="1"/>
  <c r="AE18" i="1"/>
  <c r="AG18" i="1"/>
  <c r="AI18" i="1"/>
  <c r="AK18" i="1"/>
  <c r="AM18" i="1"/>
  <c r="AO18" i="1"/>
  <c r="AQ18" i="1"/>
  <c r="AS18" i="1"/>
  <c r="AU18" i="1"/>
  <c r="AW18" i="1"/>
  <c r="AY18" i="1"/>
  <c r="BA18" i="1"/>
  <c r="BC18" i="1"/>
  <c r="BE18" i="1"/>
  <c r="BG18" i="1"/>
  <c r="BI18" i="1"/>
  <c r="BK18" i="1"/>
  <c r="BM18" i="1"/>
  <c r="BO18" i="1"/>
  <c r="BQ18" i="1"/>
  <c r="C19" i="1"/>
  <c r="E19" i="1"/>
  <c r="G19" i="1"/>
  <c r="I19" i="1"/>
  <c r="K19" i="1"/>
  <c r="M19" i="1"/>
  <c r="O19" i="1"/>
  <c r="Q19" i="1"/>
  <c r="S19" i="1"/>
  <c r="U19" i="1"/>
  <c r="W19" i="1"/>
  <c r="Y19" i="1"/>
  <c r="AA19" i="1"/>
  <c r="AC19" i="1"/>
  <c r="AE19" i="1"/>
  <c r="AG19" i="1"/>
  <c r="AI19" i="1"/>
  <c r="AK19" i="1"/>
  <c r="AM19" i="1"/>
  <c r="AO19" i="1"/>
  <c r="AQ19" i="1"/>
  <c r="AS19" i="1"/>
  <c r="AU19" i="1"/>
  <c r="AW19" i="1"/>
  <c r="AY19" i="1"/>
  <c r="BA19" i="1"/>
  <c r="BC19" i="1"/>
  <c r="BE19" i="1"/>
  <c r="BG19" i="1"/>
  <c r="BI19" i="1"/>
  <c r="BK19" i="1"/>
  <c r="BM19" i="1"/>
  <c r="BO19" i="1"/>
  <c r="BQ19" i="1"/>
  <c r="C20" i="1"/>
  <c r="E20" i="1"/>
  <c r="G20" i="1"/>
  <c r="I20" i="1"/>
  <c r="K20" i="1"/>
  <c r="M20" i="1"/>
  <c r="O20" i="1"/>
  <c r="Q20" i="1"/>
  <c r="S20" i="1"/>
  <c r="U20" i="1"/>
  <c r="W20" i="1"/>
  <c r="Y20" i="1"/>
  <c r="AA20" i="1"/>
  <c r="AC20" i="1"/>
  <c r="AE20" i="1"/>
  <c r="AG20" i="1"/>
  <c r="AI20" i="1"/>
  <c r="AK20" i="1"/>
  <c r="AM20" i="1"/>
  <c r="AO20" i="1"/>
  <c r="AQ20" i="1"/>
  <c r="AS20" i="1"/>
  <c r="AU20" i="1"/>
  <c r="AW20" i="1"/>
  <c r="AY20" i="1"/>
  <c r="BA20" i="1"/>
  <c r="BC20" i="1"/>
  <c r="BE20" i="1"/>
  <c r="BG20" i="1"/>
  <c r="BI20" i="1"/>
  <c r="BK20" i="1"/>
  <c r="BM20" i="1"/>
  <c r="BO20" i="1"/>
  <c r="BQ20" i="1"/>
  <c r="C21" i="1"/>
  <c r="E21" i="1"/>
  <c r="G21" i="1"/>
  <c r="I21" i="1"/>
  <c r="K21" i="1"/>
  <c r="M21" i="1"/>
  <c r="O21" i="1"/>
  <c r="Q21" i="1"/>
  <c r="S21" i="1"/>
  <c r="U21" i="1"/>
  <c r="W21" i="1"/>
  <c r="Y21" i="1"/>
  <c r="AA21" i="1"/>
  <c r="AC21" i="1"/>
  <c r="AE21" i="1"/>
  <c r="AG21" i="1"/>
  <c r="AI21" i="1"/>
  <c r="AK21" i="1"/>
  <c r="AM21" i="1"/>
  <c r="AO21" i="1"/>
  <c r="AQ21" i="1"/>
  <c r="AS21" i="1"/>
  <c r="AU21" i="1"/>
  <c r="AW21" i="1"/>
  <c r="AY21" i="1"/>
  <c r="BA21" i="1"/>
  <c r="BC21" i="1"/>
  <c r="BE21" i="1"/>
  <c r="BG21" i="1"/>
  <c r="BI21" i="1"/>
  <c r="BK21" i="1"/>
  <c r="BM21" i="1"/>
  <c r="BO21" i="1"/>
  <c r="BQ21" i="1"/>
  <c r="C22" i="1"/>
  <c r="E22" i="1"/>
  <c r="G22" i="1"/>
  <c r="I22" i="1"/>
  <c r="K22" i="1"/>
  <c r="M22" i="1"/>
  <c r="O22" i="1"/>
  <c r="Q22" i="1"/>
  <c r="S22" i="1"/>
  <c r="U22" i="1"/>
  <c r="W22" i="1"/>
  <c r="Y22" i="1"/>
  <c r="AA22" i="1"/>
  <c r="AC22" i="1"/>
  <c r="AE22" i="1"/>
  <c r="AG22" i="1"/>
  <c r="AI22" i="1"/>
  <c r="AK22" i="1"/>
  <c r="AM22" i="1"/>
  <c r="AO22" i="1"/>
  <c r="AQ22" i="1"/>
  <c r="AS22" i="1"/>
  <c r="AU22" i="1"/>
  <c r="AW22" i="1"/>
  <c r="AY22" i="1"/>
  <c r="BA22" i="1"/>
  <c r="BC22" i="1"/>
  <c r="BE22" i="1"/>
  <c r="BG22" i="1"/>
  <c r="BI22" i="1"/>
  <c r="BK22" i="1"/>
  <c r="BM22" i="1"/>
  <c r="BO22" i="1"/>
  <c r="BQ22" i="1"/>
  <c r="C23" i="1"/>
  <c r="E23" i="1"/>
  <c r="G23" i="1"/>
  <c r="I23" i="1"/>
  <c r="K23" i="1"/>
  <c r="M23" i="1"/>
  <c r="O23" i="1"/>
  <c r="Q23" i="1"/>
  <c r="S23" i="1"/>
  <c r="U23" i="1"/>
  <c r="W23" i="1"/>
  <c r="Y23" i="1"/>
  <c r="AA23" i="1"/>
  <c r="AC23" i="1"/>
  <c r="AE23" i="1"/>
  <c r="AG23" i="1"/>
  <c r="AI23" i="1"/>
  <c r="AK23" i="1"/>
  <c r="AM23" i="1"/>
  <c r="AO23" i="1"/>
  <c r="AQ23" i="1"/>
  <c r="AS23" i="1"/>
  <c r="AU23" i="1"/>
  <c r="AW23" i="1"/>
  <c r="AY23" i="1"/>
  <c r="BA23" i="1"/>
  <c r="BC23" i="1"/>
  <c r="BE23" i="1"/>
  <c r="BG23" i="1"/>
  <c r="BI23" i="1"/>
  <c r="BK23" i="1"/>
  <c r="BM23" i="1"/>
  <c r="BO23" i="1"/>
  <c r="BQ23" i="1"/>
  <c r="C24" i="1"/>
  <c r="E24" i="1"/>
  <c r="K24" i="1"/>
  <c r="O24" i="1"/>
  <c r="Q24" i="1"/>
  <c r="S24" i="1"/>
  <c r="U24" i="1"/>
  <c r="W24" i="1"/>
  <c r="Y24" i="1"/>
  <c r="AA24" i="1"/>
  <c r="AC24" i="1"/>
  <c r="AE24" i="1"/>
  <c r="AG24" i="1"/>
  <c r="AI24" i="1"/>
  <c r="AK24" i="1"/>
  <c r="AM24" i="1"/>
  <c r="AO24" i="1"/>
  <c r="AQ24" i="1"/>
  <c r="AS24" i="1"/>
  <c r="AU24" i="1"/>
  <c r="AW24" i="1"/>
  <c r="AY24" i="1"/>
  <c r="BA24" i="1"/>
  <c r="BC24" i="1"/>
  <c r="BE24" i="1"/>
  <c r="BG24" i="1"/>
  <c r="BI24" i="1"/>
  <c r="BK24" i="1"/>
  <c r="BM24" i="1"/>
  <c r="BO24" i="1"/>
  <c r="BQ24" i="1"/>
  <c r="C25" i="1"/>
  <c r="E25" i="1"/>
  <c r="G25" i="1"/>
  <c r="I25" i="1"/>
  <c r="K25" i="1"/>
  <c r="M25" i="1"/>
  <c r="O25" i="1"/>
  <c r="Q25" i="1"/>
  <c r="S25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AU25" i="1"/>
  <c r="AW25" i="1"/>
  <c r="AY25" i="1"/>
  <c r="BA25" i="1"/>
  <c r="BC25" i="1"/>
  <c r="BE25" i="1"/>
  <c r="BG25" i="1"/>
  <c r="BI25" i="1"/>
  <c r="BK25" i="1"/>
  <c r="BM25" i="1"/>
  <c r="BO25" i="1"/>
  <c r="BQ25" i="1"/>
  <c r="C26" i="1"/>
  <c r="E26" i="1"/>
  <c r="G26" i="1"/>
  <c r="I26" i="1"/>
  <c r="K26" i="1"/>
  <c r="M26" i="1"/>
  <c r="O26" i="1"/>
  <c r="Q26" i="1"/>
  <c r="S26" i="1"/>
  <c r="U26" i="1"/>
  <c r="W26" i="1"/>
  <c r="Y26" i="1"/>
  <c r="AA26" i="1"/>
  <c r="AC26" i="1"/>
  <c r="AE26" i="1"/>
  <c r="AG26" i="1"/>
  <c r="AI26" i="1"/>
  <c r="AK26" i="1"/>
  <c r="AM26" i="1"/>
  <c r="AO26" i="1"/>
  <c r="AQ26" i="1"/>
  <c r="AS26" i="1"/>
  <c r="AU26" i="1"/>
  <c r="AW26" i="1"/>
  <c r="AY26" i="1"/>
  <c r="BA26" i="1"/>
  <c r="BC26" i="1"/>
  <c r="BE26" i="1"/>
  <c r="BG26" i="1"/>
  <c r="BI26" i="1"/>
  <c r="BK26" i="1"/>
  <c r="BM26" i="1"/>
  <c r="BO26" i="1"/>
  <c r="BQ26" i="1"/>
  <c r="C27" i="1"/>
  <c r="E27" i="1"/>
  <c r="G27" i="1"/>
  <c r="I27" i="1"/>
  <c r="K27" i="1"/>
  <c r="M27" i="1"/>
  <c r="O27" i="1"/>
  <c r="Q27" i="1"/>
  <c r="S27" i="1"/>
  <c r="U27" i="1"/>
  <c r="W27" i="1"/>
  <c r="Y27" i="1"/>
  <c r="AA27" i="1"/>
  <c r="AC27" i="1"/>
  <c r="AE27" i="1"/>
  <c r="AG27" i="1"/>
  <c r="AI27" i="1"/>
  <c r="AK27" i="1"/>
  <c r="AM27" i="1"/>
  <c r="AO27" i="1"/>
  <c r="AQ27" i="1"/>
  <c r="AS27" i="1"/>
  <c r="AU27" i="1"/>
  <c r="AW27" i="1"/>
  <c r="AY27" i="1"/>
  <c r="BA27" i="1"/>
  <c r="BC27" i="1"/>
  <c r="BE27" i="1"/>
  <c r="BG27" i="1"/>
  <c r="BI27" i="1"/>
  <c r="BK27" i="1"/>
  <c r="BM27" i="1"/>
  <c r="BO27" i="1"/>
  <c r="BQ27" i="1"/>
  <c r="C28" i="1"/>
  <c r="E28" i="1"/>
  <c r="G28" i="1"/>
  <c r="I28" i="1"/>
  <c r="K28" i="1"/>
  <c r="M28" i="1"/>
  <c r="O28" i="1"/>
  <c r="Q28" i="1"/>
  <c r="S28" i="1"/>
  <c r="U28" i="1"/>
  <c r="W28" i="1"/>
  <c r="Y28" i="1"/>
  <c r="AA28" i="1"/>
  <c r="AC28" i="1"/>
  <c r="AE28" i="1"/>
  <c r="AG28" i="1"/>
  <c r="AI28" i="1"/>
  <c r="AK28" i="1"/>
  <c r="AM28" i="1"/>
  <c r="AO28" i="1"/>
  <c r="AQ28" i="1"/>
  <c r="AS28" i="1"/>
  <c r="AU28" i="1"/>
  <c r="AW28" i="1"/>
  <c r="AY28" i="1"/>
  <c r="BA28" i="1"/>
  <c r="BC28" i="1"/>
  <c r="BE28" i="1"/>
  <c r="BG28" i="1"/>
  <c r="BI28" i="1"/>
  <c r="BK28" i="1"/>
  <c r="BM28" i="1"/>
  <c r="BO28" i="1"/>
  <c r="BQ28" i="1"/>
  <c r="C29" i="1"/>
  <c r="E29" i="1"/>
  <c r="G29" i="1"/>
  <c r="I29" i="1"/>
  <c r="K29" i="1"/>
  <c r="M29" i="1"/>
  <c r="O29" i="1"/>
  <c r="Q29" i="1"/>
  <c r="S29" i="1"/>
  <c r="U29" i="1"/>
  <c r="W29" i="1"/>
  <c r="Y29" i="1"/>
  <c r="AA29" i="1"/>
  <c r="AC29" i="1"/>
  <c r="AE29" i="1"/>
  <c r="AG29" i="1"/>
  <c r="AI29" i="1"/>
  <c r="AK29" i="1"/>
  <c r="AM29" i="1"/>
  <c r="AO29" i="1"/>
  <c r="AQ29" i="1"/>
  <c r="AS29" i="1"/>
  <c r="AU29" i="1"/>
  <c r="AW29" i="1"/>
  <c r="AY29" i="1"/>
  <c r="BA29" i="1"/>
  <c r="BC29" i="1"/>
  <c r="BE29" i="1"/>
  <c r="BG29" i="1"/>
  <c r="BI29" i="1"/>
  <c r="BK29" i="1"/>
  <c r="BM29" i="1"/>
  <c r="BO29" i="1"/>
  <c r="BQ29" i="1"/>
  <c r="C30" i="1"/>
  <c r="E30" i="1"/>
  <c r="G30" i="1"/>
  <c r="I30" i="1"/>
  <c r="K30" i="1"/>
  <c r="M30" i="1"/>
  <c r="O30" i="1"/>
  <c r="Q30" i="1"/>
  <c r="S30" i="1"/>
  <c r="U30" i="1"/>
  <c r="W30" i="1"/>
  <c r="Y30" i="1"/>
  <c r="AA30" i="1"/>
  <c r="AC30" i="1"/>
  <c r="AE30" i="1"/>
  <c r="AG30" i="1"/>
  <c r="AI30" i="1"/>
  <c r="AK30" i="1"/>
  <c r="AM30" i="1"/>
  <c r="AO30" i="1"/>
  <c r="AQ30" i="1"/>
  <c r="AS30" i="1"/>
  <c r="AU30" i="1"/>
  <c r="AW30" i="1"/>
  <c r="AY30" i="1"/>
  <c r="BA30" i="1"/>
  <c r="BC30" i="1"/>
  <c r="BE30" i="1"/>
  <c r="BG30" i="1"/>
  <c r="BI30" i="1"/>
  <c r="BK30" i="1"/>
  <c r="BM30" i="1"/>
  <c r="BO30" i="1"/>
  <c r="BQ30" i="1"/>
  <c r="C31" i="1"/>
  <c r="E31" i="1"/>
  <c r="G31" i="1"/>
  <c r="I31" i="1"/>
  <c r="K31" i="1"/>
  <c r="M31" i="1"/>
  <c r="O31" i="1"/>
  <c r="Q31" i="1"/>
  <c r="S31" i="1"/>
  <c r="U31" i="1"/>
  <c r="W31" i="1"/>
  <c r="Y31" i="1"/>
  <c r="AA31" i="1"/>
  <c r="AC31" i="1"/>
  <c r="AE31" i="1"/>
  <c r="AG31" i="1"/>
  <c r="AI31" i="1"/>
  <c r="AK31" i="1"/>
  <c r="AM31" i="1"/>
  <c r="AO31" i="1"/>
  <c r="AQ31" i="1"/>
  <c r="AS31" i="1"/>
  <c r="AU31" i="1"/>
  <c r="AW31" i="1"/>
  <c r="AY31" i="1"/>
  <c r="BA31" i="1"/>
  <c r="BC31" i="1"/>
  <c r="BE31" i="1"/>
  <c r="BG31" i="1"/>
  <c r="BI31" i="1"/>
  <c r="BK31" i="1"/>
  <c r="BM31" i="1"/>
  <c r="BO31" i="1"/>
  <c r="BQ31" i="1"/>
  <c r="C32" i="1"/>
  <c r="E32" i="1"/>
  <c r="G32" i="1"/>
  <c r="I32" i="1"/>
  <c r="K32" i="1"/>
  <c r="M32" i="1"/>
  <c r="O32" i="1"/>
  <c r="Q32" i="1"/>
  <c r="S32" i="1"/>
  <c r="U32" i="1"/>
  <c r="W32" i="1"/>
  <c r="Y32" i="1"/>
  <c r="AA32" i="1"/>
  <c r="AC32" i="1"/>
  <c r="AE32" i="1"/>
  <c r="AG32" i="1"/>
  <c r="AI32" i="1"/>
  <c r="AK32" i="1"/>
  <c r="AM32" i="1"/>
  <c r="AO32" i="1"/>
  <c r="AQ32" i="1"/>
  <c r="AS32" i="1"/>
  <c r="AU32" i="1"/>
  <c r="AW32" i="1"/>
  <c r="AY32" i="1"/>
  <c r="BA32" i="1"/>
  <c r="BC32" i="1"/>
  <c r="BE32" i="1"/>
  <c r="BG32" i="1"/>
  <c r="BI32" i="1"/>
  <c r="BK32" i="1"/>
  <c r="BM32" i="1"/>
  <c r="BO32" i="1"/>
  <c r="BQ32" i="1"/>
  <c r="C33" i="1"/>
  <c r="E33" i="1"/>
  <c r="G33" i="1"/>
  <c r="I33" i="1"/>
  <c r="K33" i="1"/>
  <c r="M33" i="1"/>
  <c r="O33" i="1"/>
  <c r="Q33" i="1"/>
  <c r="S33" i="1"/>
  <c r="U33" i="1"/>
  <c r="W33" i="1"/>
  <c r="Y33" i="1"/>
  <c r="AA33" i="1"/>
  <c r="AC33" i="1"/>
  <c r="AE33" i="1"/>
  <c r="AG33" i="1"/>
  <c r="AI33" i="1"/>
  <c r="AK33" i="1"/>
  <c r="AM33" i="1"/>
  <c r="AO33" i="1"/>
  <c r="AQ33" i="1"/>
  <c r="AS33" i="1"/>
  <c r="AU33" i="1"/>
  <c r="AW33" i="1"/>
  <c r="AY33" i="1"/>
  <c r="BA33" i="1"/>
  <c r="BC33" i="1"/>
  <c r="BE33" i="1"/>
  <c r="BG33" i="1"/>
  <c r="BI33" i="1"/>
  <c r="BK33" i="1"/>
  <c r="BM33" i="1"/>
  <c r="BO33" i="1"/>
  <c r="BQ33" i="1"/>
  <c r="B34" i="1"/>
  <c r="D34" i="1"/>
  <c r="F34" i="1"/>
  <c r="H34" i="1"/>
  <c r="J34" i="1"/>
  <c r="L34" i="1"/>
  <c r="N34" i="1"/>
  <c r="P34" i="1"/>
  <c r="R34" i="1"/>
  <c r="T34" i="1"/>
  <c r="V34" i="1"/>
  <c r="X34" i="1"/>
  <c r="Z34" i="1"/>
  <c r="AB34" i="1"/>
  <c r="AD34" i="1"/>
  <c r="AF34" i="1"/>
  <c r="AH34" i="1"/>
  <c r="AJ34" i="1"/>
  <c r="AL34" i="1"/>
  <c r="AN34" i="1"/>
  <c r="AP34" i="1"/>
  <c r="AR34" i="1"/>
  <c r="AT34" i="1"/>
  <c r="AV34" i="1"/>
  <c r="AX34" i="1"/>
  <c r="AZ34" i="1"/>
  <c r="BB34" i="1"/>
  <c r="BD34" i="1"/>
  <c r="BF34" i="1"/>
  <c r="BH34" i="1"/>
  <c r="BJ34" i="1"/>
  <c r="BL34" i="1"/>
  <c r="BN34" i="1"/>
  <c r="BP34" i="1"/>
  <c r="BS34" i="1"/>
  <c r="BV3" i="3" l="1"/>
  <c r="BW3" i="3" s="1"/>
  <c r="BV11" i="3"/>
  <c r="BW11" i="3" s="1"/>
  <c r="BV22" i="3"/>
  <c r="BW22" i="3" s="1"/>
  <c r="BX22" i="3"/>
  <c r="BX13" i="3"/>
  <c r="BV13" i="3"/>
  <c r="BW13" i="3" s="1"/>
  <c r="BV31" i="3"/>
  <c r="BW31" i="3" s="1"/>
  <c r="BV5" i="3"/>
  <c r="BW5" i="3" s="1"/>
  <c r="BV29" i="3"/>
  <c r="BW29" i="3" s="1"/>
  <c r="BV20" i="3"/>
  <c r="BW20" i="3" s="1"/>
  <c r="BX31" i="12"/>
  <c r="BX19" i="3"/>
  <c r="BV19" i="3"/>
  <c r="BW19" i="3" s="1"/>
  <c r="BV16" i="3"/>
  <c r="BW16" i="3" s="1"/>
  <c r="BX16" i="3"/>
  <c r="BV15" i="4"/>
  <c r="BW15" i="4" s="1"/>
  <c r="BX15" i="4"/>
  <c r="BX17" i="8"/>
  <c r="BV4" i="3"/>
  <c r="BW4" i="3" s="1"/>
  <c r="BV18" i="3"/>
  <c r="BW18" i="3" s="1"/>
  <c r="BV12" i="3"/>
  <c r="BW12" i="3" s="1"/>
  <c r="BX12" i="3"/>
  <c r="BX6" i="12"/>
  <c r="BV15" i="3"/>
  <c r="BW15" i="3" s="1"/>
  <c r="BV8" i="3"/>
  <c r="BW8" i="3" s="1"/>
  <c r="BV14" i="3"/>
  <c r="BW14" i="3" s="1"/>
  <c r="BX14" i="3"/>
  <c r="BV10" i="3"/>
  <c r="BW10" i="3" s="1"/>
  <c r="BX10" i="3"/>
  <c r="BV17" i="3"/>
  <c r="BW17" i="3" s="1"/>
  <c r="BV7" i="3"/>
  <c r="BW7" i="3" s="1"/>
  <c r="BX7" i="3"/>
  <c r="BV9" i="3"/>
  <c r="BW9" i="3" s="1"/>
  <c r="BX9" i="3"/>
  <c r="BV6" i="3"/>
  <c r="BW6" i="3" s="1"/>
  <c r="BV30" i="3"/>
  <c r="BW30" i="3" s="1"/>
  <c r="BX30" i="3"/>
  <c r="BX10" i="8"/>
  <c r="BX5" i="8"/>
  <c r="BX30" i="12"/>
  <c r="BV31" i="4"/>
  <c r="BW31" i="4" s="1"/>
  <c r="BX31" i="4" s="1"/>
  <c r="BV33" i="3"/>
  <c r="BW33" i="3" s="1"/>
  <c r="BR35" i="3"/>
  <c r="BU35" i="3" s="1"/>
  <c r="BU32" i="3"/>
  <c r="BV28" i="3"/>
  <c r="BW28" i="3" s="1"/>
  <c r="BV27" i="3"/>
  <c r="BW27" i="3" s="1"/>
  <c r="BV26" i="3"/>
  <c r="BW26" i="3" s="1"/>
  <c r="BV25" i="3"/>
  <c r="BW25" i="3" s="1"/>
  <c r="BV24" i="3"/>
  <c r="BW24" i="3" s="1"/>
  <c r="BV23" i="3"/>
  <c r="BW23" i="3" s="1"/>
  <c r="BV21" i="3"/>
  <c r="BW21" i="3" s="1"/>
  <c r="BR8" i="1"/>
  <c r="BV10" i="12"/>
  <c r="BW10" i="12" s="1"/>
  <c r="BX10" i="12" s="1"/>
  <c r="BV19" i="12"/>
  <c r="BW19" i="12" s="1"/>
  <c r="BV26" i="12"/>
  <c r="BW26" i="12" s="1"/>
  <c r="BV21" i="12"/>
  <c r="BW21" i="12" s="1"/>
  <c r="BX21" i="12" s="1"/>
  <c r="BV28" i="12"/>
  <c r="BV12" i="12"/>
  <c r="BW12" i="12" s="1"/>
  <c r="BX12" i="12" s="1"/>
  <c r="BV9" i="12"/>
  <c r="BW9" i="12" s="1"/>
  <c r="BX9" i="12" s="1"/>
  <c r="BV22" i="12"/>
  <c r="BW22" i="12" s="1"/>
  <c r="BV6" i="12"/>
  <c r="BW6" i="12" s="1"/>
  <c r="BV11" i="12"/>
  <c r="BW11" i="12" s="1"/>
  <c r="BV24" i="12"/>
  <c r="BW24" i="12" s="1"/>
  <c r="BV8" i="12"/>
  <c r="BW8" i="12" s="1"/>
  <c r="BX8" i="12" s="1"/>
  <c r="BV27" i="12"/>
  <c r="BV17" i="12"/>
  <c r="BW17" i="12" s="1"/>
  <c r="BX17" i="12" s="1"/>
  <c r="BV7" i="12"/>
  <c r="BW7" i="12" s="1"/>
  <c r="BV18" i="12"/>
  <c r="BW18" i="12" s="1"/>
  <c r="BX18" i="12" s="1"/>
  <c r="BV3" i="12"/>
  <c r="BW3" i="12" s="1"/>
  <c r="BX3" i="12" s="1"/>
  <c r="BV20" i="12"/>
  <c r="BV4" i="12"/>
  <c r="BW4" i="12" s="1"/>
  <c r="BX4" i="12" s="1"/>
  <c r="BV25" i="12"/>
  <c r="BW25" i="12" s="1"/>
  <c r="BV15" i="12"/>
  <c r="BW15" i="12" s="1"/>
  <c r="BV5" i="12"/>
  <c r="BW5" i="12" s="1"/>
  <c r="BX5" i="12" s="1"/>
  <c r="BV29" i="12"/>
  <c r="BV30" i="12"/>
  <c r="BW30" i="12" s="1"/>
  <c r="BV14" i="12"/>
  <c r="BW14" i="12" s="1"/>
  <c r="BX14" i="12" s="1"/>
  <c r="BV31" i="12"/>
  <c r="BW31" i="12" s="1"/>
  <c r="BV32" i="12"/>
  <c r="BW32" i="12" s="1"/>
  <c r="BV16" i="12"/>
  <c r="BW16" i="12" s="1"/>
  <c r="BX16" i="12" s="1"/>
  <c r="BV33" i="12"/>
  <c r="BW33" i="12" s="1"/>
  <c r="BX33" i="12" s="1"/>
  <c r="BV23" i="12"/>
  <c r="BW23" i="12" s="1"/>
  <c r="BV13" i="12"/>
  <c r="BV31" i="11"/>
  <c r="BW31" i="11" s="1"/>
  <c r="BX31" i="11" s="1"/>
  <c r="BV23" i="11"/>
  <c r="BV15" i="11"/>
  <c r="BW15" i="11" s="1"/>
  <c r="BV7" i="11"/>
  <c r="BW7" i="11" s="1"/>
  <c r="BX7" i="11" s="1"/>
  <c r="BV28" i="11"/>
  <c r="BW28" i="11" s="1"/>
  <c r="BV30" i="11"/>
  <c r="BW30" i="11" s="1"/>
  <c r="BV14" i="11"/>
  <c r="BV20" i="11"/>
  <c r="BW20" i="11" s="1"/>
  <c r="BV29" i="11"/>
  <c r="BV21" i="11"/>
  <c r="BW21" i="11"/>
  <c r="BV13" i="11"/>
  <c r="BV5" i="11"/>
  <c r="BW5" i="11" s="1"/>
  <c r="BV24" i="11"/>
  <c r="BV26" i="11"/>
  <c r="BW26" i="11" s="1"/>
  <c r="BV10" i="11"/>
  <c r="BV16" i="11"/>
  <c r="BW16" i="11" s="1"/>
  <c r="BV27" i="11"/>
  <c r="BV19" i="11"/>
  <c r="BV11" i="11"/>
  <c r="BW11" i="11" s="1"/>
  <c r="BV3" i="11"/>
  <c r="BW3" i="11" s="1"/>
  <c r="BV8" i="11"/>
  <c r="BX8" i="11" s="1"/>
  <c r="BW8" i="11"/>
  <c r="BV22" i="11"/>
  <c r="BW22" i="11"/>
  <c r="BV6" i="11"/>
  <c r="BW6" i="11" s="1"/>
  <c r="BV12" i="11"/>
  <c r="BW12" i="11" s="1"/>
  <c r="BV33" i="11"/>
  <c r="BV25" i="11"/>
  <c r="BW25" i="11" s="1"/>
  <c r="BV17" i="11"/>
  <c r="BW17" i="11" s="1"/>
  <c r="BV9" i="11"/>
  <c r="BV32" i="11"/>
  <c r="BW32" i="11" s="1"/>
  <c r="BV4" i="11"/>
  <c r="BW4" i="11" s="1"/>
  <c r="BV18" i="11"/>
  <c r="BW18" i="11" s="1"/>
  <c r="BV33" i="10"/>
  <c r="BW33" i="10" s="1"/>
  <c r="BV25" i="10"/>
  <c r="BW25" i="10" s="1"/>
  <c r="BV17" i="10"/>
  <c r="BW17" i="10" s="1"/>
  <c r="BV9" i="10"/>
  <c r="BW9" i="10" s="1"/>
  <c r="BV10" i="10"/>
  <c r="BW10" i="10" s="1"/>
  <c r="BV20" i="10"/>
  <c r="BW20" i="10" s="1"/>
  <c r="BV4" i="10"/>
  <c r="BW4" i="10" s="1"/>
  <c r="BV18" i="10"/>
  <c r="BV31" i="10"/>
  <c r="BV23" i="10"/>
  <c r="BV15" i="10"/>
  <c r="BV7" i="10"/>
  <c r="BW7" i="10" s="1"/>
  <c r="BV32" i="10"/>
  <c r="BW32" i="10" s="1"/>
  <c r="BV16" i="10"/>
  <c r="BW16" i="10" s="1"/>
  <c r="BV30" i="10"/>
  <c r="BW30" i="10" s="1"/>
  <c r="BV14" i="10"/>
  <c r="BW14" i="10" s="1"/>
  <c r="BV29" i="10"/>
  <c r="BW29" i="10" s="1"/>
  <c r="BV21" i="10"/>
  <c r="BW21" i="10" s="1"/>
  <c r="BV13" i="10"/>
  <c r="BW13" i="10" s="1"/>
  <c r="BV5" i="10"/>
  <c r="BW5" i="10" s="1"/>
  <c r="BV28" i="10"/>
  <c r="BV12" i="10"/>
  <c r="BW12" i="10" s="1"/>
  <c r="BX12" i="10" s="1"/>
  <c r="BV26" i="10"/>
  <c r="BV6" i="10"/>
  <c r="BW6" i="10" s="1"/>
  <c r="BV27" i="10"/>
  <c r="BV19" i="10"/>
  <c r="BW19" i="10" s="1"/>
  <c r="BV11" i="10"/>
  <c r="BW11" i="10" s="1"/>
  <c r="BV3" i="10"/>
  <c r="BV24" i="10"/>
  <c r="BW24" i="10" s="1"/>
  <c r="BV8" i="10"/>
  <c r="BW8" i="10" s="1"/>
  <c r="BV22" i="10"/>
  <c r="BW22" i="10" s="1"/>
  <c r="BV32" i="9"/>
  <c r="BW32" i="9" s="1"/>
  <c r="BV29" i="9"/>
  <c r="BV18" i="9"/>
  <c r="BW18" i="9" s="1"/>
  <c r="BV19" i="9"/>
  <c r="BV28" i="9"/>
  <c r="BV12" i="9"/>
  <c r="BW12" i="9" s="1"/>
  <c r="BV21" i="9"/>
  <c r="BV3" i="9"/>
  <c r="BW3" i="9" s="1"/>
  <c r="BV14" i="9"/>
  <c r="BV27" i="9"/>
  <c r="BV17" i="9"/>
  <c r="BW17" i="9" s="1"/>
  <c r="BV26" i="9"/>
  <c r="BV20" i="9"/>
  <c r="BW20" i="9" s="1"/>
  <c r="BV4" i="9"/>
  <c r="BV11" i="9"/>
  <c r="BW11" i="9" s="1"/>
  <c r="BV22" i="9"/>
  <c r="BW22" i="9" s="1"/>
  <c r="BV33" i="9"/>
  <c r="BW33" i="9" s="1"/>
  <c r="BV23" i="9"/>
  <c r="BW23" i="9" s="1"/>
  <c r="BV9" i="9"/>
  <c r="BW9" i="9" s="1"/>
  <c r="BV16" i="9"/>
  <c r="BW16" i="9" s="1"/>
  <c r="BV5" i="9"/>
  <c r="BW5" i="9" s="1"/>
  <c r="BV31" i="9"/>
  <c r="BW31" i="9" s="1"/>
  <c r="BV7" i="9"/>
  <c r="BV24" i="9"/>
  <c r="BW24" i="9" s="1"/>
  <c r="BV8" i="9"/>
  <c r="BW8" i="9" s="1"/>
  <c r="BV13" i="9"/>
  <c r="BX13" i="9" s="1"/>
  <c r="BW13" i="9"/>
  <c r="BV30" i="9"/>
  <c r="BW30" i="9" s="1"/>
  <c r="BV6" i="9"/>
  <c r="BV25" i="9"/>
  <c r="BW25" i="9" s="1"/>
  <c r="BV15" i="9"/>
  <c r="BW15" i="9" s="1"/>
  <c r="BV10" i="9"/>
  <c r="BV10" i="8"/>
  <c r="BW10" i="8" s="1"/>
  <c r="BV31" i="8"/>
  <c r="BV5" i="8"/>
  <c r="BW5" i="8" s="1"/>
  <c r="BV24" i="8"/>
  <c r="BV8" i="8"/>
  <c r="BW8" i="8" s="1"/>
  <c r="BV19" i="8"/>
  <c r="BV11" i="8"/>
  <c r="BW11" i="8" s="1"/>
  <c r="BV22" i="8"/>
  <c r="BW22" i="8" s="1"/>
  <c r="BV6" i="8"/>
  <c r="BW6" i="8" s="1"/>
  <c r="BV3" i="8"/>
  <c r="BW3" i="8" s="1"/>
  <c r="BV20" i="8"/>
  <c r="BV4" i="8"/>
  <c r="BW4" i="8" s="1"/>
  <c r="BV17" i="8"/>
  <c r="BW17" i="8" s="1"/>
  <c r="BV9" i="8"/>
  <c r="BW9" i="8" s="1"/>
  <c r="BV32" i="8"/>
  <c r="BW32" i="8" s="1"/>
  <c r="BV16" i="8"/>
  <c r="BW16" i="8" s="1"/>
  <c r="BV15" i="8"/>
  <c r="BW15" i="8" s="1"/>
  <c r="BV29" i="8"/>
  <c r="BW29" i="8" s="1"/>
  <c r="BX29" i="8" s="1"/>
  <c r="BV26" i="8"/>
  <c r="BW26" i="8" s="1"/>
  <c r="BV27" i="8"/>
  <c r="BV18" i="8"/>
  <c r="BV21" i="8"/>
  <c r="BW21" i="8" s="1"/>
  <c r="BV33" i="8"/>
  <c r="BW33" i="8" s="1"/>
  <c r="BV30" i="8"/>
  <c r="BW30" i="8" s="1"/>
  <c r="BV14" i="8"/>
  <c r="BW14" i="8" s="1"/>
  <c r="BV7" i="8"/>
  <c r="BW7" i="8" s="1"/>
  <c r="BV28" i="8"/>
  <c r="BV12" i="8"/>
  <c r="BW12" i="8" s="1"/>
  <c r="BV25" i="8"/>
  <c r="BV13" i="8"/>
  <c r="BW13" i="8" s="1"/>
  <c r="BV23" i="8"/>
  <c r="BW23" i="8" s="1"/>
  <c r="BV19" i="7"/>
  <c r="BW19" i="7" s="1"/>
  <c r="BV11" i="7"/>
  <c r="BW11" i="7" s="1"/>
  <c r="BX11" i="7" s="1"/>
  <c r="BV18" i="7"/>
  <c r="BV20" i="7"/>
  <c r="BW20" i="7" s="1"/>
  <c r="BV4" i="7"/>
  <c r="BV33" i="7"/>
  <c r="BW33" i="7" s="1"/>
  <c r="BV25" i="7"/>
  <c r="BV17" i="7"/>
  <c r="BV9" i="7"/>
  <c r="BW9" i="7" s="1"/>
  <c r="BX9" i="7" s="1"/>
  <c r="BV30" i="7"/>
  <c r="BW30" i="7" s="1"/>
  <c r="BX30" i="7" s="1"/>
  <c r="BV14" i="7"/>
  <c r="BV32" i="7"/>
  <c r="BW32" i="7" s="1"/>
  <c r="BX32" i="7" s="1"/>
  <c r="BV16" i="7"/>
  <c r="BW16" i="7" s="1"/>
  <c r="BV31" i="7"/>
  <c r="BW31" i="7" s="1"/>
  <c r="BX31" i="7" s="1"/>
  <c r="BV23" i="7"/>
  <c r="BV15" i="7"/>
  <c r="BW15" i="7" s="1"/>
  <c r="BV7" i="7"/>
  <c r="BW7" i="7" s="1"/>
  <c r="BX7" i="7" s="1"/>
  <c r="BV26" i="7"/>
  <c r="BV10" i="7"/>
  <c r="BW10" i="7" s="1"/>
  <c r="BX10" i="7" s="1"/>
  <c r="BV28" i="7"/>
  <c r="BW28" i="7" s="1"/>
  <c r="BV12" i="7"/>
  <c r="BW12" i="7" s="1"/>
  <c r="BV27" i="7"/>
  <c r="BV3" i="7"/>
  <c r="BW3" i="7" s="1"/>
  <c r="BX3" i="7" s="1"/>
  <c r="BV29" i="7"/>
  <c r="BW29" i="7" s="1"/>
  <c r="BV21" i="7"/>
  <c r="BW21" i="7" s="1"/>
  <c r="BV13" i="7"/>
  <c r="BW13" i="7" s="1"/>
  <c r="BV5" i="7"/>
  <c r="BV22" i="7"/>
  <c r="BW22" i="7" s="1"/>
  <c r="BV6" i="7"/>
  <c r="BW6" i="7" s="1"/>
  <c r="BX6" i="7" s="1"/>
  <c r="BV24" i="7"/>
  <c r="BW24" i="7" s="1"/>
  <c r="BV8" i="7"/>
  <c r="BW8" i="7" s="1"/>
  <c r="BX8" i="7" s="1"/>
  <c r="BV28" i="6"/>
  <c r="BV12" i="6"/>
  <c r="BW12" i="6" s="1"/>
  <c r="BX12" i="6" s="1"/>
  <c r="BV6" i="6"/>
  <c r="BW6" i="6" s="1"/>
  <c r="BV27" i="6"/>
  <c r="BW27" i="6" s="1"/>
  <c r="BX27" i="6" s="1"/>
  <c r="BV19" i="6"/>
  <c r="BV11" i="6"/>
  <c r="BW11" i="6" s="1"/>
  <c r="BV3" i="6"/>
  <c r="BW3" i="6" s="1"/>
  <c r="BX3" i="6" s="1"/>
  <c r="BV22" i="6"/>
  <c r="BW22" i="6" s="1"/>
  <c r="BX22" i="6" s="1"/>
  <c r="BV24" i="6"/>
  <c r="BW24" i="6" s="1"/>
  <c r="BV8" i="6"/>
  <c r="BW8" i="6" s="1"/>
  <c r="BV33" i="6"/>
  <c r="BW33" i="6" s="1"/>
  <c r="BX33" i="6" s="1"/>
  <c r="BV25" i="6"/>
  <c r="BW25" i="6" s="1"/>
  <c r="BV9" i="6"/>
  <c r="BW9" i="6" s="1"/>
  <c r="BV18" i="6"/>
  <c r="BW18" i="6" s="1"/>
  <c r="BX18" i="6" s="1"/>
  <c r="BV20" i="6"/>
  <c r="BW20" i="6" s="1"/>
  <c r="BV26" i="6"/>
  <c r="BW26" i="6" s="1"/>
  <c r="BX26" i="6" s="1"/>
  <c r="BV31" i="6"/>
  <c r="BW31" i="6" s="1"/>
  <c r="BV23" i="6"/>
  <c r="BW23" i="6" s="1"/>
  <c r="BV15" i="6"/>
  <c r="BW15" i="6" s="1"/>
  <c r="BX15" i="6" s="1"/>
  <c r="BV7" i="6"/>
  <c r="BV10" i="6"/>
  <c r="BW10" i="6" s="1"/>
  <c r="BX10" i="6" s="1"/>
  <c r="BV4" i="6"/>
  <c r="BW4" i="6" s="1"/>
  <c r="BV32" i="6"/>
  <c r="BV16" i="6"/>
  <c r="BW16" i="6" s="1"/>
  <c r="BX16" i="6" s="1"/>
  <c r="BV14" i="6"/>
  <c r="BW14" i="6" s="1"/>
  <c r="BV21" i="6"/>
  <c r="BW21" i="6" s="1"/>
  <c r="BX21" i="6" s="1"/>
  <c r="BV13" i="6"/>
  <c r="BW13" i="6" s="1"/>
  <c r="BV5" i="6"/>
  <c r="BW5" i="6" s="1"/>
  <c r="BX5" i="6" s="1"/>
  <c r="BV30" i="6"/>
  <c r="BW30" i="6" s="1"/>
  <c r="BX30" i="6" s="1"/>
  <c r="BV30" i="5"/>
  <c r="BW30" i="5" s="1"/>
  <c r="BV14" i="5"/>
  <c r="BW14" i="5" s="1"/>
  <c r="BV23" i="5"/>
  <c r="BW23" i="5" s="1"/>
  <c r="BX23" i="5" s="1"/>
  <c r="BV13" i="5"/>
  <c r="BW13" i="5" s="1"/>
  <c r="BV28" i="5"/>
  <c r="BV12" i="5"/>
  <c r="BV27" i="5"/>
  <c r="BW27" i="5" s="1"/>
  <c r="BV7" i="5"/>
  <c r="BW7" i="5" s="1"/>
  <c r="BV4" i="5"/>
  <c r="BV26" i="5"/>
  <c r="BW26" i="5" s="1"/>
  <c r="BV10" i="5"/>
  <c r="BV19" i="5"/>
  <c r="BW19" i="5" s="1"/>
  <c r="BV9" i="5"/>
  <c r="BW9" i="5" s="1"/>
  <c r="BV24" i="5"/>
  <c r="BV8" i="5"/>
  <c r="BW8" i="5" s="1"/>
  <c r="BV25" i="5"/>
  <c r="BW25" i="5" s="1"/>
  <c r="BV3" i="5"/>
  <c r="BW3" i="5" s="1"/>
  <c r="BV22" i="5"/>
  <c r="BW22" i="5" s="1"/>
  <c r="BV6" i="5"/>
  <c r="BW6" i="5" s="1"/>
  <c r="BV17" i="5"/>
  <c r="BW17" i="5" s="1"/>
  <c r="BV5" i="5"/>
  <c r="BW5" i="5" s="1"/>
  <c r="BV20" i="5"/>
  <c r="BW20" i="5" s="1"/>
  <c r="BR34" i="5"/>
  <c r="BU34" i="5" s="1"/>
  <c r="BV21" i="5"/>
  <c r="BW21" i="5" s="1"/>
  <c r="BV33" i="5"/>
  <c r="BW33" i="5" s="1"/>
  <c r="BV18" i="5"/>
  <c r="BW18" i="5" s="1"/>
  <c r="BV15" i="5"/>
  <c r="BV32" i="5"/>
  <c r="BW32" i="5" s="1"/>
  <c r="BV16" i="5"/>
  <c r="BW16" i="5" s="1"/>
  <c r="BV29" i="5"/>
  <c r="BW29" i="5" s="1"/>
  <c r="BV11" i="5"/>
  <c r="BW11" i="5" s="1"/>
  <c r="BX11" i="5" s="1"/>
  <c r="BV31" i="5"/>
  <c r="BW31" i="5" s="1"/>
  <c r="BV23" i="4"/>
  <c r="BV7" i="4"/>
  <c r="BW7" i="4" s="1"/>
  <c r="BV10" i="4"/>
  <c r="BW10" i="4" s="1"/>
  <c r="BV13" i="4"/>
  <c r="BW13" i="4" s="1"/>
  <c r="BX13" i="4" s="1"/>
  <c r="BV16" i="4"/>
  <c r="BW16" i="4" s="1"/>
  <c r="BX16" i="4" s="1"/>
  <c r="BV6" i="4"/>
  <c r="BW6" i="4" s="1"/>
  <c r="BX6" i="4" s="1"/>
  <c r="BV27" i="4"/>
  <c r="BW27" i="4" s="1"/>
  <c r="BX27" i="4" s="1"/>
  <c r="BV19" i="4"/>
  <c r="BV11" i="4"/>
  <c r="BW11" i="4" s="1"/>
  <c r="BX11" i="4" s="1"/>
  <c r="BV3" i="4"/>
  <c r="BW8" i="4"/>
  <c r="BX8" i="4" s="1"/>
  <c r="BV18" i="4"/>
  <c r="BW18" i="4" s="1"/>
  <c r="BX18" i="4" s="1"/>
  <c r="BV4" i="4"/>
  <c r="BV26" i="4"/>
  <c r="BW26" i="4" s="1"/>
  <c r="BX26" i="4" s="1"/>
  <c r="BV20" i="4"/>
  <c r="BW20" i="4" s="1"/>
  <c r="BV21" i="4"/>
  <c r="BW21" i="4" s="1"/>
  <c r="BX21" i="4" s="1"/>
  <c r="BV5" i="4"/>
  <c r="BV22" i="4"/>
  <c r="BW22" i="4" s="1"/>
  <c r="BV12" i="4"/>
  <c r="BW12" i="4" s="1"/>
  <c r="BV25" i="4"/>
  <c r="BW25" i="4" s="1"/>
  <c r="BV17" i="4"/>
  <c r="BW17" i="4" s="1"/>
  <c r="BV9" i="4"/>
  <c r="BW9" i="4" s="1"/>
  <c r="BX9" i="4" s="1"/>
  <c r="BV32" i="4"/>
  <c r="BW32" i="4" s="1"/>
  <c r="BV14" i="4"/>
  <c r="BW14" i="4" s="1"/>
  <c r="BV28" i="4"/>
  <c r="BW28" i="4" s="1"/>
  <c r="BX28" i="4" s="1"/>
  <c r="BV24" i="4"/>
  <c r="BW24" i="4" s="1"/>
  <c r="BX24" i="4" s="1"/>
  <c r="BV12" i="2"/>
  <c r="BW12" i="2" s="1"/>
  <c r="BX12" i="2" s="1"/>
  <c r="BV4" i="2"/>
  <c r="BW4" i="2" s="1"/>
  <c r="BV22" i="2"/>
  <c r="BW22" i="2" s="1"/>
  <c r="BV6" i="2"/>
  <c r="BW6" i="2" s="1"/>
  <c r="BV15" i="2"/>
  <c r="BW15" i="2" s="1"/>
  <c r="BX15" i="2" s="1"/>
  <c r="BV7" i="2"/>
  <c r="BW7" i="2" s="1"/>
  <c r="BX7" i="2" s="1"/>
  <c r="BV31" i="2"/>
  <c r="BV23" i="2"/>
  <c r="BW23" i="2" s="1"/>
  <c r="BX23" i="2" s="1"/>
  <c r="BV9" i="2"/>
  <c r="BV20" i="2"/>
  <c r="BW20" i="2" s="1"/>
  <c r="BV28" i="2"/>
  <c r="BW28" i="2" s="1"/>
  <c r="BX28" i="2" s="1"/>
  <c r="BV3" i="2"/>
  <c r="BW3" i="2" s="1"/>
  <c r="BX3" i="2" s="1"/>
  <c r="BV30" i="2"/>
  <c r="BW30" i="2" s="1"/>
  <c r="BV14" i="2"/>
  <c r="BW14" i="2" s="1"/>
  <c r="BX14" i="2" s="1"/>
  <c r="BV19" i="2"/>
  <c r="BW19" i="2" s="1"/>
  <c r="BX19" i="2" s="1"/>
  <c r="BV11" i="2"/>
  <c r="BW11" i="2" s="1"/>
  <c r="BV13" i="2"/>
  <c r="BW13" i="2" s="1"/>
  <c r="BV27" i="2"/>
  <c r="BW27" i="2" s="1"/>
  <c r="BX27" i="2" s="1"/>
  <c r="BV33" i="2"/>
  <c r="BW33" i="2" s="1"/>
  <c r="BV25" i="2"/>
  <c r="BW25" i="2" s="1"/>
  <c r="BV18" i="2"/>
  <c r="BW18" i="2" s="1"/>
  <c r="BV29" i="2"/>
  <c r="BW29" i="2" s="1"/>
  <c r="BV5" i="2"/>
  <c r="BV26" i="2"/>
  <c r="BW26" i="2" s="1"/>
  <c r="BX26" i="2" s="1"/>
  <c r="BV10" i="2"/>
  <c r="BW10" i="2" s="1"/>
  <c r="BX10" i="2" s="1"/>
  <c r="BV16" i="2"/>
  <c r="BW16" i="2" s="1"/>
  <c r="BX16" i="2" s="1"/>
  <c r="BV8" i="2"/>
  <c r="BW8" i="2" s="1"/>
  <c r="BV32" i="2"/>
  <c r="BW32" i="2" s="1"/>
  <c r="BX32" i="2" s="1"/>
  <c r="BV24" i="2"/>
  <c r="BW24" i="2" s="1"/>
  <c r="BV21" i="2"/>
  <c r="BW21" i="2" s="1"/>
  <c r="BX21" i="2" s="1"/>
  <c r="BR22" i="1"/>
  <c r="BU22" i="1" s="1"/>
  <c r="BR20" i="1"/>
  <c r="BU20" i="1" s="1"/>
  <c r="BR6" i="1"/>
  <c r="BU6" i="1" s="1"/>
  <c r="BR4" i="1"/>
  <c r="BU4" i="1" s="1"/>
  <c r="BR31" i="1"/>
  <c r="BU31" i="1" s="1"/>
  <c r="BR15" i="1"/>
  <c r="BU15" i="1" s="1"/>
  <c r="BR30" i="1"/>
  <c r="BU30" i="1" s="1"/>
  <c r="BR26" i="1"/>
  <c r="BU26" i="1" s="1"/>
  <c r="BR25" i="1"/>
  <c r="BU25" i="1" s="1"/>
  <c r="BR14" i="1"/>
  <c r="BU14" i="1" s="1"/>
  <c r="BR10" i="1"/>
  <c r="BU10" i="1" s="1"/>
  <c r="BR34" i="6"/>
  <c r="BU34" i="6" s="1"/>
  <c r="BR9" i="1"/>
  <c r="BU9" i="1" s="1"/>
  <c r="BR18" i="1"/>
  <c r="BU18" i="1" s="1"/>
  <c r="BR34" i="12"/>
  <c r="BU34" i="12" s="1"/>
  <c r="BR34" i="11"/>
  <c r="BU34" i="11" s="1"/>
  <c r="BR34" i="10"/>
  <c r="BU34" i="10" s="1"/>
  <c r="BR34" i="9"/>
  <c r="BU34" i="9" s="1"/>
  <c r="BR34" i="8"/>
  <c r="BU34" i="8" s="1"/>
  <c r="BR34" i="7"/>
  <c r="BU34" i="7" s="1"/>
  <c r="BR34" i="4"/>
  <c r="BU34" i="4" s="1"/>
  <c r="BV34" i="4" s="1"/>
  <c r="BW34" i="4" s="1"/>
  <c r="BX34" i="4" s="1"/>
  <c r="BG34" i="1"/>
  <c r="AY34" i="1"/>
  <c r="AQ34" i="1"/>
  <c r="AI34" i="1"/>
  <c r="AA34" i="1"/>
  <c r="S34" i="1"/>
  <c r="K34" i="1"/>
  <c r="C34" i="1"/>
  <c r="BR32" i="1"/>
  <c r="BU32" i="1" s="1"/>
  <c r="BR27" i="1"/>
  <c r="BU27" i="1" s="1"/>
  <c r="BR21" i="1"/>
  <c r="BU21" i="1" s="1"/>
  <c r="BR16" i="1"/>
  <c r="BU16" i="1" s="1"/>
  <c r="BR11" i="1"/>
  <c r="BU11" i="1" s="1"/>
  <c r="BR5" i="1"/>
  <c r="BU5" i="1" s="1"/>
  <c r="BI34" i="1"/>
  <c r="BA34" i="1"/>
  <c r="AS34" i="1"/>
  <c r="AK34" i="1"/>
  <c r="AC34" i="1"/>
  <c r="U34" i="1"/>
  <c r="M34" i="1"/>
  <c r="E34" i="1"/>
  <c r="BR33" i="1"/>
  <c r="BU33" i="1" s="1"/>
  <c r="BR28" i="1"/>
  <c r="BU28" i="1" s="1"/>
  <c r="BR23" i="1"/>
  <c r="BU23" i="1" s="1"/>
  <c r="BR17" i="1"/>
  <c r="BU17" i="1" s="1"/>
  <c r="BR12" i="1"/>
  <c r="BU12" i="1" s="1"/>
  <c r="BR7" i="1"/>
  <c r="BU7" i="1" s="1"/>
  <c r="BK34" i="1"/>
  <c r="BC34" i="1"/>
  <c r="AU34" i="1"/>
  <c r="AM34" i="1"/>
  <c r="AE34" i="1"/>
  <c r="W34" i="1"/>
  <c r="O34" i="1"/>
  <c r="G34" i="1"/>
  <c r="BR29" i="1"/>
  <c r="BU29" i="1" s="1"/>
  <c r="BR24" i="1"/>
  <c r="BU24" i="1" s="1"/>
  <c r="BR19" i="1"/>
  <c r="BU19" i="1" s="1"/>
  <c r="BR13" i="1"/>
  <c r="BU13" i="1" s="1"/>
  <c r="BU8" i="1"/>
  <c r="BM34" i="1"/>
  <c r="BE34" i="1"/>
  <c r="AW34" i="1"/>
  <c r="AO34" i="1"/>
  <c r="AG34" i="1"/>
  <c r="Y34" i="1"/>
  <c r="Q34" i="1"/>
  <c r="I34" i="1"/>
  <c r="BR34" i="2"/>
  <c r="BU34" i="2" s="1"/>
  <c r="BV34" i="2" s="1"/>
  <c r="BW34" i="2" s="1"/>
  <c r="BX34" i="2" s="1"/>
  <c r="BO34" i="1"/>
  <c r="BR3" i="1"/>
  <c r="BU3" i="1" s="1"/>
  <c r="BQ34" i="1"/>
  <c r="BS13" i="13"/>
  <c r="BS12" i="13"/>
  <c r="BS11" i="13"/>
  <c r="BS10" i="13"/>
  <c r="BS9" i="13"/>
  <c r="BS8" i="13"/>
  <c r="BS7" i="13"/>
  <c r="BS6" i="13"/>
  <c r="BS5" i="13"/>
  <c r="BS4" i="13"/>
  <c r="BS3" i="13"/>
  <c r="BS2" i="13"/>
  <c r="BX29" i="12" l="1"/>
  <c r="BX13" i="12"/>
  <c r="BX15" i="3"/>
  <c r="BX14" i="6"/>
  <c r="BX25" i="12"/>
  <c r="BX17" i="5"/>
  <c r="BX3" i="5"/>
  <c r="BV34" i="9"/>
  <c r="BW34" i="9" s="1"/>
  <c r="BX7" i="8"/>
  <c r="BX11" i="8"/>
  <c r="BX32" i="12"/>
  <c r="BX15" i="8"/>
  <c r="BX20" i="3"/>
  <c r="BX6" i="8"/>
  <c r="BX31" i="3"/>
  <c r="BX34" i="12"/>
  <c r="BX14" i="8"/>
  <c r="BX8" i="8"/>
  <c r="BX16" i="8"/>
  <c r="BX9" i="8"/>
  <c r="BX12" i="7"/>
  <c r="BX4" i="8"/>
  <c r="BX23" i="8"/>
  <c r="BX29" i="3"/>
  <c r="BX23" i="12"/>
  <c r="BX6" i="3"/>
  <c r="BX13" i="8"/>
  <c r="BX5" i="3"/>
  <c r="BX11" i="3"/>
  <c r="BX10" i="4"/>
  <c r="BX12" i="8"/>
  <c r="BX18" i="3"/>
  <c r="BX11" i="10"/>
  <c r="BX24" i="12"/>
  <c r="BX30" i="8"/>
  <c r="BX26" i="12"/>
  <c r="BX3" i="3"/>
  <c r="BW6" i="9"/>
  <c r="BX6" i="9" s="1"/>
  <c r="BX17" i="3"/>
  <c r="BX8" i="3"/>
  <c r="BX4" i="3"/>
  <c r="BX3" i="8"/>
  <c r="BX33" i="8"/>
  <c r="BX32" i="8"/>
  <c r="BW27" i="8"/>
  <c r="BX27" i="8" s="1"/>
  <c r="BX26" i="8"/>
  <c r="BX22" i="8"/>
  <c r="BX21" i="8"/>
  <c r="BW7" i="6"/>
  <c r="BX7" i="6" s="1"/>
  <c r="BW15" i="10"/>
  <c r="BX15" i="10" s="1"/>
  <c r="BX17" i="10"/>
  <c r="BW19" i="6"/>
  <c r="BX19" i="6" s="1"/>
  <c r="BX20" i="5"/>
  <c r="BX33" i="3"/>
  <c r="BU36" i="3"/>
  <c r="BV32" i="3"/>
  <c r="BV35" i="3"/>
  <c r="BW35" i="3" s="1"/>
  <c r="BX28" i="3"/>
  <c r="BX27" i="3"/>
  <c r="BX26" i="3"/>
  <c r="BX25" i="3"/>
  <c r="BX24" i="3"/>
  <c r="BX23" i="3"/>
  <c r="BX21" i="3"/>
  <c r="BX7" i="4"/>
  <c r="BX32" i="4"/>
  <c r="BX22" i="4"/>
  <c r="BX25" i="4"/>
  <c r="BX25" i="2"/>
  <c r="BX29" i="2"/>
  <c r="BX11" i="2"/>
  <c r="BX19" i="12"/>
  <c r="BX15" i="12"/>
  <c r="BW28" i="12"/>
  <c r="BX28" i="12" s="1"/>
  <c r="BW13" i="12"/>
  <c r="BX22" i="12"/>
  <c r="BX11" i="11"/>
  <c r="BX17" i="11"/>
  <c r="BX16" i="11"/>
  <c r="BX15" i="11"/>
  <c r="BX32" i="11"/>
  <c r="BX12" i="11"/>
  <c r="BW27" i="11"/>
  <c r="BX27" i="11" s="1"/>
  <c r="BX32" i="10"/>
  <c r="BW27" i="10"/>
  <c r="BX27" i="10" s="1"/>
  <c r="BW23" i="10"/>
  <c r="BX23" i="10" s="1"/>
  <c r="BX23" i="9"/>
  <c r="BX15" i="9"/>
  <c r="BX31" i="9"/>
  <c r="BX16" i="9"/>
  <c r="BX11" i="9"/>
  <c r="BX17" i="9"/>
  <c r="BX12" i="9"/>
  <c r="BX32" i="9"/>
  <c r="BW7" i="9"/>
  <c r="BX7" i="9" s="1"/>
  <c r="BX33" i="9"/>
  <c r="BW27" i="9"/>
  <c r="BX27" i="9" s="1"/>
  <c r="BW28" i="9"/>
  <c r="BX28" i="9" s="1"/>
  <c r="BX15" i="7"/>
  <c r="BW18" i="7"/>
  <c r="BX18" i="7" s="1"/>
  <c r="BX25" i="6"/>
  <c r="BX19" i="5"/>
  <c r="BX27" i="5"/>
  <c r="BX32" i="5"/>
  <c r="BX8" i="5"/>
  <c r="BX33" i="5"/>
  <c r="BX9" i="5"/>
  <c r="BX7" i="5"/>
  <c r="BW28" i="5"/>
  <c r="BX28" i="5" s="1"/>
  <c r="BW5" i="2"/>
  <c r="BX5" i="2" s="1"/>
  <c r="BX18" i="2"/>
  <c r="BX33" i="2"/>
  <c r="BX13" i="2"/>
  <c r="BX7" i="12"/>
  <c r="BW27" i="12"/>
  <c r="BX27" i="12" s="1"/>
  <c r="BX11" i="12"/>
  <c r="BW29" i="12"/>
  <c r="BW20" i="12"/>
  <c r="BX20" i="12" s="1"/>
  <c r="BV34" i="12"/>
  <c r="BW34" i="12" s="1"/>
  <c r="BX18" i="11"/>
  <c r="BX25" i="11"/>
  <c r="BX6" i="11"/>
  <c r="BX28" i="11"/>
  <c r="BW33" i="11"/>
  <c r="BX33" i="11" s="1"/>
  <c r="BX26" i="11"/>
  <c r="BX5" i="11"/>
  <c r="BX21" i="11"/>
  <c r="BX20" i="11"/>
  <c r="BX30" i="11"/>
  <c r="BV34" i="11"/>
  <c r="BW34" i="11" s="1"/>
  <c r="BX4" i="11"/>
  <c r="BW9" i="11"/>
  <c r="BX9" i="11" s="1"/>
  <c r="BX22" i="11"/>
  <c r="BX3" i="11"/>
  <c r="BW19" i="11"/>
  <c r="BX19" i="11" s="1"/>
  <c r="BW10" i="11"/>
  <c r="BX10" i="11" s="1"/>
  <c r="BW24" i="11"/>
  <c r="BX24" i="11" s="1"/>
  <c r="BW13" i="11"/>
  <c r="BX13" i="11" s="1"/>
  <c r="BW29" i="11"/>
  <c r="BX29" i="11" s="1"/>
  <c r="BW14" i="11"/>
  <c r="BX14" i="11" s="1"/>
  <c r="BW23" i="11"/>
  <c r="BX23" i="11" s="1"/>
  <c r="BV34" i="10"/>
  <c r="BX16" i="10"/>
  <c r="BX7" i="10"/>
  <c r="BW31" i="10"/>
  <c r="BX31" i="10" s="1"/>
  <c r="BX25" i="10"/>
  <c r="BX8" i="10"/>
  <c r="BW3" i="10"/>
  <c r="BX3" i="10" s="1"/>
  <c r="BW26" i="10"/>
  <c r="BX26" i="10" s="1"/>
  <c r="BW28" i="10"/>
  <c r="BX28" i="10" s="1"/>
  <c r="BX5" i="10"/>
  <c r="BX21" i="10"/>
  <c r="BX14" i="10"/>
  <c r="BX4" i="10"/>
  <c r="BX10" i="10"/>
  <c r="BX33" i="10"/>
  <c r="BX19" i="10"/>
  <c r="BX22" i="10"/>
  <c r="BX24" i="10"/>
  <c r="BX6" i="10"/>
  <c r="BX13" i="10"/>
  <c r="BX29" i="10"/>
  <c r="BX30" i="10"/>
  <c r="BW18" i="10"/>
  <c r="BX18" i="10" s="1"/>
  <c r="BX20" i="10"/>
  <c r="BX9" i="10"/>
  <c r="BX25" i="9"/>
  <c r="BX30" i="9"/>
  <c r="BX8" i="9"/>
  <c r="BW10" i="9"/>
  <c r="BX10" i="9" s="1"/>
  <c r="BX24" i="9"/>
  <c r="BX5" i="9"/>
  <c r="BX20" i="9"/>
  <c r="BX3" i="9"/>
  <c r="BX18" i="9"/>
  <c r="BX9" i="9"/>
  <c r="BX22" i="9"/>
  <c r="BW4" i="9"/>
  <c r="BX4" i="9" s="1"/>
  <c r="BW26" i="9"/>
  <c r="BX26" i="9" s="1"/>
  <c r="BW14" i="9"/>
  <c r="BX14" i="9" s="1"/>
  <c r="BW21" i="9"/>
  <c r="BX21" i="9" s="1"/>
  <c r="BW19" i="9"/>
  <c r="BX19" i="9" s="1"/>
  <c r="BW29" i="9"/>
  <c r="BX29" i="9" s="1"/>
  <c r="BV34" i="8"/>
  <c r="BW20" i="8"/>
  <c r="BX20" i="8" s="1"/>
  <c r="BW31" i="8"/>
  <c r="BX31" i="8" s="1"/>
  <c r="BW28" i="8"/>
  <c r="BX28" i="8" s="1"/>
  <c r="BW25" i="8"/>
  <c r="BX25" i="8" s="1"/>
  <c r="BW18" i="8"/>
  <c r="BX18" i="8" s="1"/>
  <c r="BW19" i="8"/>
  <c r="BX19" i="8" s="1"/>
  <c r="BW24" i="8"/>
  <c r="BX24" i="8" s="1"/>
  <c r="BX28" i="7"/>
  <c r="BW14" i="7"/>
  <c r="BX14" i="7" s="1"/>
  <c r="BX20" i="7"/>
  <c r="BW5" i="7"/>
  <c r="BX5" i="7" s="1"/>
  <c r="BW26" i="7"/>
  <c r="BX26" i="7" s="1"/>
  <c r="BW23" i="7"/>
  <c r="BX23" i="7" s="1"/>
  <c r="BX16" i="7"/>
  <c r="BX24" i="7"/>
  <c r="BX22" i="7"/>
  <c r="BX13" i="7"/>
  <c r="BX29" i="7"/>
  <c r="BW27" i="7"/>
  <c r="BX27" i="7" s="1"/>
  <c r="BW25" i="7"/>
  <c r="BX25" i="7" s="1"/>
  <c r="BW4" i="7"/>
  <c r="BX4" i="7" s="1"/>
  <c r="BV34" i="7"/>
  <c r="BW34" i="7" s="1"/>
  <c r="BX34" i="7" s="1"/>
  <c r="BX33" i="7"/>
  <c r="BX21" i="7"/>
  <c r="BW17" i="7"/>
  <c r="BX17" i="7" s="1"/>
  <c r="BX19" i="7"/>
  <c r="BX13" i="6"/>
  <c r="BX4" i="6"/>
  <c r="BX23" i="6"/>
  <c r="BX24" i="6"/>
  <c r="BX31" i="6"/>
  <c r="BX20" i="6"/>
  <c r="BX9" i="6"/>
  <c r="BV34" i="6"/>
  <c r="BW34" i="6" s="1"/>
  <c r="BX34" i="6" s="1"/>
  <c r="BW32" i="6"/>
  <c r="BX32" i="6" s="1"/>
  <c r="BX8" i="6"/>
  <c r="BX11" i="6"/>
  <c r="BX6" i="6"/>
  <c r="BW28" i="6"/>
  <c r="BX28" i="6" s="1"/>
  <c r="BV34" i="5"/>
  <c r="BW34" i="5" s="1"/>
  <c r="BX31" i="5"/>
  <c r="BX29" i="5"/>
  <c r="BX5" i="5"/>
  <c r="BX6" i="5"/>
  <c r="BX13" i="5"/>
  <c r="BX14" i="5"/>
  <c r="BX18" i="5"/>
  <c r="BX26" i="5"/>
  <c r="BX16" i="5"/>
  <c r="BW15" i="5"/>
  <c r="BX15" i="5" s="1"/>
  <c r="BX21" i="5"/>
  <c r="BX22" i="5"/>
  <c r="BX25" i="5"/>
  <c r="BW24" i="5"/>
  <c r="BX24" i="5" s="1"/>
  <c r="BW10" i="5"/>
  <c r="BX10" i="5" s="1"/>
  <c r="BW4" i="5"/>
  <c r="BX4" i="5" s="1"/>
  <c r="BW12" i="5"/>
  <c r="BX12" i="5" s="1"/>
  <c r="BX30" i="5"/>
  <c r="BW4" i="4"/>
  <c r="BX4" i="4" s="1"/>
  <c r="BX20" i="4"/>
  <c r="BW5" i="4"/>
  <c r="BX5" i="4" s="1"/>
  <c r="BX14" i="4"/>
  <c r="BX17" i="4"/>
  <c r="BX12" i="4"/>
  <c r="BW3" i="4"/>
  <c r="BX3" i="4" s="1"/>
  <c r="BW19" i="4"/>
  <c r="BX19" i="4" s="1"/>
  <c r="BW23" i="4"/>
  <c r="BX23" i="4" s="1"/>
  <c r="BX8" i="2"/>
  <c r="BW9" i="2"/>
  <c r="BX9" i="2" s="1"/>
  <c r="BW31" i="2"/>
  <c r="BX31" i="2" s="1"/>
  <c r="BX6" i="2"/>
  <c r="BX4" i="2"/>
  <c r="BX24" i="2"/>
  <c r="BX30" i="2"/>
  <c r="BX20" i="2"/>
  <c r="BX22" i="2"/>
  <c r="BV17" i="1"/>
  <c r="BW17" i="1" s="1"/>
  <c r="BV5" i="1"/>
  <c r="BW5" i="1" s="1"/>
  <c r="BX5" i="1" s="1"/>
  <c r="BV27" i="1"/>
  <c r="BV26" i="1"/>
  <c r="BW26" i="1" s="1"/>
  <c r="BX26" i="1" s="1"/>
  <c r="BV4" i="1"/>
  <c r="BW4" i="1" s="1"/>
  <c r="BV8" i="1"/>
  <c r="BW8" i="1" s="1"/>
  <c r="BX8" i="1" s="1"/>
  <c r="BV29" i="1"/>
  <c r="BW29" i="1" s="1"/>
  <c r="BX29" i="1" s="1"/>
  <c r="BV23" i="1"/>
  <c r="BV11" i="1"/>
  <c r="BW11" i="1" s="1"/>
  <c r="BX11" i="1" s="1"/>
  <c r="BV32" i="1"/>
  <c r="BW32" i="1" s="1"/>
  <c r="BX32" i="1" s="1"/>
  <c r="BV10" i="1"/>
  <c r="BV30" i="1"/>
  <c r="BW30" i="1" s="1"/>
  <c r="BV6" i="1"/>
  <c r="BV24" i="1"/>
  <c r="BW24" i="1" s="1"/>
  <c r="BX24" i="1" s="1"/>
  <c r="BV13" i="1"/>
  <c r="BW13" i="1" s="1"/>
  <c r="BX13" i="1" s="1"/>
  <c r="BV7" i="1"/>
  <c r="BW7" i="1" s="1"/>
  <c r="BV28" i="1"/>
  <c r="BW28" i="1" s="1"/>
  <c r="BX28" i="1" s="1"/>
  <c r="BV16" i="1"/>
  <c r="BW16" i="1" s="1"/>
  <c r="BX16" i="1" s="1"/>
  <c r="BV18" i="1"/>
  <c r="BV14" i="1"/>
  <c r="BW14" i="1" s="1"/>
  <c r="BV15" i="1"/>
  <c r="BW15" i="1" s="1"/>
  <c r="BV20" i="1"/>
  <c r="BW20" i="1" s="1"/>
  <c r="BX20" i="1" s="1"/>
  <c r="BV3" i="1"/>
  <c r="BW3" i="1" s="1"/>
  <c r="BV19" i="1"/>
  <c r="BV12" i="1"/>
  <c r="BW12" i="1" s="1"/>
  <c r="BV33" i="1"/>
  <c r="BW33" i="1" s="1"/>
  <c r="BX33" i="1" s="1"/>
  <c r="BV21" i="1"/>
  <c r="BW21" i="1" s="1"/>
  <c r="BX21" i="1" s="1"/>
  <c r="BV9" i="1"/>
  <c r="BW9" i="1" s="1"/>
  <c r="BV25" i="1"/>
  <c r="BV31" i="1"/>
  <c r="BW31" i="1" s="1"/>
  <c r="BV22" i="1"/>
  <c r="BW22" i="1" s="1"/>
  <c r="BX22" i="1" s="1"/>
  <c r="BR34" i="1"/>
  <c r="BU34" i="1" s="1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BK13" i="13"/>
  <c r="BL13" i="13"/>
  <c r="BM13" i="13"/>
  <c r="BN13" i="13"/>
  <c r="BO13" i="13"/>
  <c r="BP13" i="13"/>
  <c r="BQ13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AN12" i="13"/>
  <c r="AO12" i="13"/>
  <c r="AP12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BK12" i="13"/>
  <c r="BL12" i="13"/>
  <c r="BM12" i="13"/>
  <c r="BN12" i="13"/>
  <c r="BO12" i="13"/>
  <c r="BP12" i="13"/>
  <c r="BQ12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AN11" i="13"/>
  <c r="AO11" i="13"/>
  <c r="AP11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BK11" i="13"/>
  <c r="BL11" i="13"/>
  <c r="BM11" i="13"/>
  <c r="BN11" i="13"/>
  <c r="BO11" i="13"/>
  <c r="BP11" i="13"/>
  <c r="BQ11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AO10" i="13"/>
  <c r="AP10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BK10" i="13"/>
  <c r="BL10" i="13"/>
  <c r="BM10" i="13"/>
  <c r="BN10" i="13"/>
  <c r="BO10" i="13"/>
  <c r="BP10" i="13"/>
  <c r="BQ10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BM9" i="13"/>
  <c r="BN9" i="13"/>
  <c r="BO9" i="13"/>
  <c r="BP9" i="13"/>
  <c r="BQ9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BK8" i="13"/>
  <c r="BL8" i="13"/>
  <c r="BM8" i="13"/>
  <c r="BN8" i="13"/>
  <c r="BO8" i="13"/>
  <c r="BP8" i="13"/>
  <c r="BQ8" i="13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AQ7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BK7" i="13"/>
  <c r="BL7" i="13"/>
  <c r="BM7" i="13"/>
  <c r="BN7" i="13"/>
  <c r="BO7" i="13"/>
  <c r="BP7" i="13"/>
  <c r="BQ7" i="13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BK6" i="13"/>
  <c r="BL6" i="13"/>
  <c r="BM6" i="13"/>
  <c r="BN6" i="13"/>
  <c r="BO6" i="13"/>
  <c r="BP6" i="13"/>
  <c r="BQ6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AR5" i="13"/>
  <c r="AS5" i="13"/>
  <c r="AT5" i="13"/>
  <c r="AU5" i="13"/>
  <c r="AV5" i="13"/>
  <c r="AW5" i="13"/>
  <c r="AX5" i="13"/>
  <c r="AY5" i="13"/>
  <c r="AZ5" i="13"/>
  <c r="BA5" i="13"/>
  <c r="BB5" i="13"/>
  <c r="BC5" i="13"/>
  <c r="BD5" i="13"/>
  <c r="BE5" i="13"/>
  <c r="BF5" i="13"/>
  <c r="BG5" i="13"/>
  <c r="BH5" i="13"/>
  <c r="BI5" i="13"/>
  <c r="BJ5" i="13"/>
  <c r="BK5" i="13"/>
  <c r="BL5" i="13"/>
  <c r="BM5" i="13"/>
  <c r="BN5" i="13"/>
  <c r="BO5" i="13"/>
  <c r="BP5" i="13"/>
  <c r="BQ5" i="13"/>
  <c r="C4" i="13"/>
  <c r="D4" i="13"/>
  <c r="E4" i="13"/>
  <c r="F4" i="13"/>
  <c r="G4" i="13"/>
  <c r="H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AI4" i="13"/>
  <c r="AJ4" i="13"/>
  <c r="AK4" i="13"/>
  <c r="AL4" i="13"/>
  <c r="AM4" i="13"/>
  <c r="AN4" i="13"/>
  <c r="AO4" i="13"/>
  <c r="AP4" i="13"/>
  <c r="AQ4" i="13"/>
  <c r="AR4" i="13"/>
  <c r="AS4" i="13"/>
  <c r="AT4" i="13"/>
  <c r="AU4" i="13"/>
  <c r="AV4" i="13"/>
  <c r="AW4" i="13"/>
  <c r="AX4" i="13"/>
  <c r="AY4" i="13"/>
  <c r="AZ4" i="13"/>
  <c r="BA4" i="13"/>
  <c r="BB4" i="13"/>
  <c r="BC4" i="13"/>
  <c r="BD4" i="13"/>
  <c r="BE4" i="13"/>
  <c r="BF4" i="13"/>
  <c r="BG4" i="13"/>
  <c r="BH4" i="13"/>
  <c r="BI4" i="13"/>
  <c r="BJ4" i="13"/>
  <c r="BK4" i="13"/>
  <c r="BL4" i="13"/>
  <c r="BM4" i="13"/>
  <c r="BN4" i="13"/>
  <c r="BO4" i="13"/>
  <c r="BP4" i="13"/>
  <c r="BQ4" i="13"/>
  <c r="C3" i="13"/>
  <c r="D3" i="13"/>
  <c r="E3" i="13"/>
  <c r="F3" i="13"/>
  <c r="G3" i="13"/>
  <c r="H3" i="13"/>
  <c r="I3" i="13"/>
  <c r="J3" i="13"/>
  <c r="K3" i="13"/>
  <c r="L3" i="13"/>
  <c r="M3" i="13"/>
  <c r="N3" i="13"/>
  <c r="O3" i="13"/>
  <c r="P3" i="13"/>
  <c r="Q3" i="13"/>
  <c r="R3" i="13"/>
  <c r="S3" i="13"/>
  <c r="T3" i="13"/>
  <c r="U3" i="13"/>
  <c r="V3" i="13"/>
  <c r="W3" i="13"/>
  <c r="X3" i="13"/>
  <c r="Y3" i="13"/>
  <c r="Z3" i="13"/>
  <c r="AA3" i="13"/>
  <c r="AB3" i="13"/>
  <c r="AC3" i="13"/>
  <c r="AD3" i="13"/>
  <c r="AE3" i="13"/>
  <c r="AF3" i="13"/>
  <c r="AG3" i="13"/>
  <c r="AH3" i="13"/>
  <c r="AI3" i="13"/>
  <c r="AJ3" i="13"/>
  <c r="AK3" i="13"/>
  <c r="AL3" i="13"/>
  <c r="AM3" i="13"/>
  <c r="AN3" i="13"/>
  <c r="AO3" i="13"/>
  <c r="AP3" i="13"/>
  <c r="AQ3" i="13"/>
  <c r="AR3" i="13"/>
  <c r="AS3" i="13"/>
  <c r="AT3" i="13"/>
  <c r="AU3" i="13"/>
  <c r="AV3" i="13"/>
  <c r="AW3" i="13"/>
  <c r="AX3" i="13"/>
  <c r="AY3" i="13"/>
  <c r="AZ3" i="13"/>
  <c r="BA3" i="13"/>
  <c r="BB3" i="13"/>
  <c r="BC3" i="13"/>
  <c r="BD3" i="13"/>
  <c r="BE3" i="13"/>
  <c r="BF3" i="13"/>
  <c r="BG3" i="13"/>
  <c r="BH3" i="13"/>
  <c r="BI3" i="13"/>
  <c r="BJ3" i="13"/>
  <c r="BK3" i="13"/>
  <c r="BL3" i="13"/>
  <c r="BM3" i="13"/>
  <c r="BN3" i="13"/>
  <c r="BO3" i="13"/>
  <c r="BP3" i="13"/>
  <c r="BQ3" i="13"/>
  <c r="D2" i="13"/>
  <c r="F2" i="13"/>
  <c r="H2" i="13"/>
  <c r="J2" i="13"/>
  <c r="L2" i="13"/>
  <c r="N2" i="13"/>
  <c r="P2" i="13"/>
  <c r="R2" i="13"/>
  <c r="T2" i="13"/>
  <c r="V2" i="13"/>
  <c r="X2" i="13"/>
  <c r="Z2" i="13"/>
  <c r="AB2" i="13"/>
  <c r="AD2" i="13"/>
  <c r="AF2" i="13"/>
  <c r="AH2" i="13"/>
  <c r="AJ2" i="13"/>
  <c r="AL2" i="13"/>
  <c r="AN2" i="13"/>
  <c r="AP2" i="13"/>
  <c r="AR2" i="13"/>
  <c r="AT2" i="13"/>
  <c r="AV2" i="13"/>
  <c r="AX2" i="13"/>
  <c r="AZ2" i="13"/>
  <c r="BB2" i="13"/>
  <c r="BD2" i="13"/>
  <c r="BF2" i="13"/>
  <c r="BH2" i="13"/>
  <c r="BJ2" i="13"/>
  <c r="BL2" i="13"/>
  <c r="BN2" i="13"/>
  <c r="BP2" i="13"/>
  <c r="B13" i="13"/>
  <c r="B12" i="13"/>
  <c r="B11" i="13"/>
  <c r="B10" i="13"/>
  <c r="B9" i="13"/>
  <c r="B8" i="13"/>
  <c r="B7" i="13"/>
  <c r="B6" i="13"/>
  <c r="B5" i="13"/>
  <c r="B4" i="13"/>
  <c r="B3" i="13"/>
  <c r="B2" i="13"/>
  <c r="BS14" i="13"/>
  <c r="BX3" i="1" l="1"/>
  <c r="BX34" i="9"/>
  <c r="BX35" i="3"/>
  <c r="BW32" i="3"/>
  <c r="BV36" i="3"/>
  <c r="BX34" i="11"/>
  <c r="BW34" i="10"/>
  <c r="BX34" i="10" s="1"/>
  <c r="BW34" i="8"/>
  <c r="BX34" i="8" s="1"/>
  <c r="BX34" i="5"/>
  <c r="BX7" i="1"/>
  <c r="BW23" i="1"/>
  <c r="BX23" i="1" s="1"/>
  <c r="BX4" i="1"/>
  <c r="BX12" i="1"/>
  <c r="BW25" i="1"/>
  <c r="BX25" i="1" s="1"/>
  <c r="BX17" i="1"/>
  <c r="BX9" i="1"/>
  <c r="BW27" i="1"/>
  <c r="BX27" i="1" s="1"/>
  <c r="BW6" i="1"/>
  <c r="BX6" i="1" s="1"/>
  <c r="BW19" i="1"/>
  <c r="BX19" i="1" s="1"/>
  <c r="BX15" i="1"/>
  <c r="BX14" i="1"/>
  <c r="BW18" i="1"/>
  <c r="BX18" i="1" s="1"/>
  <c r="BX30" i="1"/>
  <c r="BW10" i="1"/>
  <c r="BX10" i="1" s="1"/>
  <c r="BV34" i="1"/>
  <c r="BW34" i="1" s="1"/>
  <c r="BX34" i="1" s="1"/>
  <c r="BX31" i="1"/>
  <c r="BR13" i="13"/>
  <c r="BU13" i="13" s="1"/>
  <c r="AZ14" i="13"/>
  <c r="AB14" i="13"/>
  <c r="B21" i="13" s="1"/>
  <c r="BP14" i="13"/>
  <c r="BH14" i="13"/>
  <c r="AJ14" i="13"/>
  <c r="AF14" i="13"/>
  <c r="B27" i="13" s="1"/>
  <c r="L14" i="13"/>
  <c r="D14" i="13"/>
  <c r="AV14" i="13"/>
  <c r="P14" i="13"/>
  <c r="BD14" i="13"/>
  <c r="AN14" i="13"/>
  <c r="X14" i="13"/>
  <c r="H14" i="13"/>
  <c r="BL14" i="13"/>
  <c r="AR14" i="13"/>
  <c r="T14" i="13"/>
  <c r="BR12" i="13"/>
  <c r="BU12" i="13" s="1"/>
  <c r="AD14" i="13"/>
  <c r="V14" i="13"/>
  <c r="BJ14" i="13"/>
  <c r="BB14" i="13"/>
  <c r="AT14" i="13"/>
  <c r="AL14" i="13"/>
  <c r="N14" i="13"/>
  <c r="F14" i="13"/>
  <c r="BN14" i="13"/>
  <c r="BF14" i="13"/>
  <c r="AX14" i="13"/>
  <c r="B24" i="13" s="1"/>
  <c r="AP14" i="13"/>
  <c r="AH14" i="13"/>
  <c r="Z14" i="13"/>
  <c r="R14" i="13"/>
  <c r="B20" i="13" s="1"/>
  <c r="J14" i="13"/>
  <c r="B14" i="13"/>
  <c r="BR6" i="13"/>
  <c r="BU6" i="13" s="1"/>
  <c r="BR8" i="13"/>
  <c r="BU8" i="13" s="1"/>
  <c r="BR10" i="13"/>
  <c r="BU10" i="13" s="1"/>
  <c r="BR5" i="13"/>
  <c r="BU5" i="13" s="1"/>
  <c r="BR9" i="13"/>
  <c r="BU9" i="13" s="1"/>
  <c r="BR3" i="13"/>
  <c r="BU3" i="13" s="1"/>
  <c r="BR7" i="13"/>
  <c r="BU7" i="13" s="1"/>
  <c r="BR11" i="13"/>
  <c r="BU11" i="13" s="1"/>
  <c r="BW36" i="3" l="1"/>
  <c r="BX32" i="3"/>
  <c r="BX36" i="3" s="1"/>
  <c r="BV13" i="13"/>
  <c r="BV12" i="13"/>
  <c r="BV11" i="13"/>
  <c r="BV10" i="13"/>
  <c r="BV9" i="13"/>
  <c r="BW9" i="13" s="1"/>
  <c r="BV8" i="13"/>
  <c r="BV7" i="13"/>
  <c r="BW7" i="13" s="1"/>
  <c r="BV6" i="13"/>
  <c r="BV5" i="13"/>
  <c r="BV3" i="13"/>
  <c r="BW3" i="13" s="1"/>
  <c r="B22" i="13"/>
  <c r="B18" i="13"/>
  <c r="B17" i="13"/>
  <c r="B26" i="13"/>
  <c r="B23" i="13"/>
  <c r="B19" i="13"/>
  <c r="B25" i="13"/>
  <c r="BQ2" i="13"/>
  <c r="BQ14" i="13" s="1"/>
  <c r="BI2" i="13"/>
  <c r="BI14" i="13" s="1"/>
  <c r="BK2" i="13"/>
  <c r="BK14" i="13" s="1"/>
  <c r="BO2" i="13"/>
  <c r="BO14" i="13" s="1"/>
  <c r="O2" i="13"/>
  <c r="O14" i="13" s="1"/>
  <c r="Q2" i="13"/>
  <c r="Q14" i="13" s="1"/>
  <c r="S2" i="13"/>
  <c r="S14" i="13" s="1"/>
  <c r="U2" i="13"/>
  <c r="U14" i="13" s="1"/>
  <c r="W2" i="13"/>
  <c r="W14" i="13" s="1"/>
  <c r="Y2" i="13"/>
  <c r="Y14" i="13" s="1"/>
  <c r="AA2" i="13"/>
  <c r="AA14" i="13" s="1"/>
  <c r="AC2" i="13"/>
  <c r="AC14" i="13" s="1"/>
  <c r="AE2" i="13"/>
  <c r="AE14" i="13" s="1"/>
  <c r="AG2" i="13"/>
  <c r="AG14" i="13" s="1"/>
  <c r="AI2" i="13"/>
  <c r="AI14" i="13" s="1"/>
  <c r="AK2" i="13"/>
  <c r="AK14" i="13" s="1"/>
  <c r="AM2" i="13"/>
  <c r="AM14" i="13" s="1"/>
  <c r="AO2" i="13"/>
  <c r="AO14" i="13" s="1"/>
  <c r="AQ2" i="13"/>
  <c r="AQ14" i="13" s="1"/>
  <c r="AS2" i="13"/>
  <c r="AS14" i="13" s="1"/>
  <c r="AU2" i="13"/>
  <c r="AU14" i="13" s="1"/>
  <c r="AW2" i="13"/>
  <c r="AW14" i="13" s="1"/>
  <c r="AY2" i="13"/>
  <c r="AY14" i="13" s="1"/>
  <c r="BA2" i="13"/>
  <c r="BA14" i="13" s="1"/>
  <c r="BC2" i="13"/>
  <c r="BC14" i="13" s="1"/>
  <c r="BE2" i="13"/>
  <c r="BE14" i="13" s="1"/>
  <c r="BG2" i="13"/>
  <c r="BG14" i="13" s="1"/>
  <c r="BM2" i="13"/>
  <c r="BM14" i="13" s="1"/>
  <c r="BW8" i="13" l="1"/>
  <c r="BX8" i="13" s="1"/>
  <c r="BX9" i="13"/>
  <c r="BX7" i="13"/>
  <c r="BW5" i="13"/>
  <c r="BX5" i="13" s="1"/>
  <c r="BW13" i="13"/>
  <c r="BX13" i="13" s="1"/>
  <c r="BW12" i="13"/>
  <c r="BX12" i="13" s="1"/>
  <c r="BW11" i="13"/>
  <c r="BX11" i="13" s="1"/>
  <c r="BW10" i="13"/>
  <c r="BX10" i="13" s="1"/>
  <c r="BW6" i="13"/>
  <c r="BX6" i="13" s="1"/>
  <c r="BX3" i="13"/>
  <c r="E2" i="13"/>
  <c r="E14" i="13" s="1"/>
  <c r="G2" i="13"/>
  <c r="G14" i="13" s="1"/>
  <c r="I2" i="13"/>
  <c r="K2" i="13"/>
  <c r="K14" i="13" s="1"/>
  <c r="M2" i="13"/>
  <c r="M14" i="13" s="1"/>
  <c r="C2" i="13"/>
  <c r="C14" i="13" l="1"/>
  <c r="BR2" i="13"/>
  <c r="BU2" i="13" s="1"/>
  <c r="BV2" i="13" l="1"/>
  <c r="BW2" i="13" s="1"/>
  <c r="BX2" i="13" s="1"/>
  <c r="BR34" i="3"/>
  <c r="BU34" i="3" s="1"/>
  <c r="I4" i="13"/>
  <c r="BR4" i="13" s="1"/>
  <c r="BU4" i="13" s="1"/>
  <c r="BV4" i="13" l="1"/>
  <c r="BW4" i="13" s="1"/>
  <c r="BV34" i="3"/>
  <c r="BW34" i="3" s="1"/>
  <c r="BX34" i="3" s="1"/>
  <c r="I14" i="13"/>
  <c r="BR14" i="13" s="1"/>
  <c r="BU14" i="13" s="1"/>
  <c r="BX4" i="13" l="1"/>
  <c r="BV14" i="13"/>
  <c r="BW14" i="13" s="1"/>
  <c r="BX14" i="13" l="1"/>
</calcChain>
</file>

<file path=xl/sharedStrings.xml><?xml version="1.0" encoding="utf-8"?>
<sst xmlns="http://schemas.openxmlformats.org/spreadsheetml/2006/main" count="1308" uniqueCount="100">
  <si>
    <t>Paleta Chispita</t>
  </si>
  <si>
    <t>Ch. Blanda</t>
  </si>
  <si>
    <t>Gd Blanda</t>
  </si>
  <si>
    <t>Vasito</t>
  </si>
  <si>
    <t>Paleta Agua</t>
  </si>
  <si>
    <t>Ch Dura</t>
  </si>
  <si>
    <t>Gd Dura</t>
  </si>
  <si>
    <t>Kasito</t>
  </si>
  <si>
    <t>1/2 helado</t>
  </si>
  <si>
    <t>Kaninado</t>
  </si>
  <si>
    <t>Esc Limon</t>
  </si>
  <si>
    <t>Esc Fresa</t>
  </si>
  <si>
    <t>Lunas</t>
  </si>
  <si>
    <t>L Helado</t>
  </si>
  <si>
    <t>Karkachita</t>
  </si>
  <si>
    <t>Copa Sundae</t>
  </si>
  <si>
    <t>Bananas</t>
  </si>
  <si>
    <t>Ice Cream</t>
  </si>
  <si>
    <t>Agua</t>
  </si>
  <si>
    <t>Kopetin</t>
  </si>
  <si>
    <t>Café</t>
  </si>
  <si>
    <t>Brownie</t>
  </si>
  <si>
    <t>Pay´s</t>
  </si>
  <si>
    <t>KaniGalleta</t>
  </si>
  <si>
    <t>Pal Crema</t>
  </si>
  <si>
    <t>Kaprichos</t>
  </si>
  <si>
    <t>Cuch Fresas</t>
  </si>
  <si>
    <t>Cono solo</t>
  </si>
  <si>
    <t>Varios</t>
  </si>
  <si>
    <t>Esc Piña Coco</t>
  </si>
  <si>
    <t>Esc Café</t>
  </si>
  <si>
    <t>Esc Tamarindo</t>
  </si>
  <si>
    <t>Escarch Horchata</t>
  </si>
  <si>
    <t>Producto</t>
  </si>
  <si>
    <t>Precio</t>
  </si>
  <si>
    <t>Dia 1</t>
  </si>
  <si>
    <t>Dia 2</t>
  </si>
  <si>
    <t>Dia 3</t>
  </si>
  <si>
    <t>Dia 4</t>
  </si>
  <si>
    <t>Dia 5</t>
  </si>
  <si>
    <t>Dia 6</t>
  </si>
  <si>
    <t>Dia 7</t>
  </si>
  <si>
    <t>Dia 8</t>
  </si>
  <si>
    <t>Dia 9</t>
  </si>
  <si>
    <t>Dia 10</t>
  </si>
  <si>
    <t>Dia 11</t>
  </si>
  <si>
    <t>Dia 12</t>
  </si>
  <si>
    <t>Dia 13</t>
  </si>
  <si>
    <t>Dia 14</t>
  </si>
  <si>
    <t>Dia 15</t>
  </si>
  <si>
    <t>Dia 16</t>
  </si>
  <si>
    <t>Dia 17</t>
  </si>
  <si>
    <t>Dia 18</t>
  </si>
  <si>
    <t>Dia 19</t>
  </si>
  <si>
    <t>Dia 20</t>
  </si>
  <si>
    <t>Dia 21</t>
  </si>
  <si>
    <t>Dia 22</t>
  </si>
  <si>
    <t>Dia 23</t>
  </si>
  <si>
    <t>Dia 24</t>
  </si>
  <si>
    <t>Dia 25</t>
  </si>
  <si>
    <t>Dia 26</t>
  </si>
  <si>
    <t>Dia 27</t>
  </si>
  <si>
    <t>Dia 28</t>
  </si>
  <si>
    <t>Dia 29</t>
  </si>
  <si>
    <t>Dia 30</t>
  </si>
  <si>
    <t>Dia 31</t>
  </si>
  <si>
    <t>Total</t>
  </si>
  <si>
    <t>Clientes</t>
  </si>
  <si>
    <t>Dia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</si>
  <si>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</si>
  <si>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</si>
  <si>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</si>
  <si>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</si>
  <si>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</si>
  <si>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</si>
  <si>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</si>
  <si>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</si>
  <si>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</si>
  <si>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</si>
  <si>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</si>
  <si>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</si>
  <si>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</si>
  <si>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Malteadas</t>
  </si>
  <si>
    <t>Conos</t>
  </si>
  <si>
    <t>Vaso Blanda</t>
  </si>
  <si>
    <t>Vasos N16oz</t>
  </si>
  <si>
    <t>1/2 Paquete</t>
  </si>
  <si>
    <t>Litros paquete</t>
  </si>
  <si>
    <t>Popotes</t>
  </si>
  <si>
    <t>Fresas</t>
  </si>
  <si>
    <t>Galletas oreo</t>
  </si>
  <si>
    <t>Galletas Nieve</t>
  </si>
  <si>
    <t>Cuchara sopera</t>
  </si>
  <si>
    <t>Cuchara Gd</t>
  </si>
  <si>
    <t>NETO</t>
  </si>
  <si>
    <t>TOTAL</t>
  </si>
  <si>
    <t>IEPS</t>
  </si>
  <si>
    <t>IVA</t>
  </si>
  <si>
    <t>8%IEPS</t>
  </si>
  <si>
    <t>IVA 16%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</si>
</sst>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44" fontId="0" fillId="0" borderId="0" xfId="0" applyNumberFormat="1"/>
    <xf numFmtId="0" fontId="0" fillId="0" borderId="1" xfId="0" applyBorder="1"/>
    <xf numFmtId="44" fontId="0" fillId="0" borderId="3" xfId="1" applyFont="1" applyBorder="1" applyAlignment="1"/>
    <xf numFmtId="44" fontId="0" fillId="0" borderId="2" xfId="1" applyFont="1" applyBorder="1" applyAlignment="1">
      <alignment vertical="center"/>
    </xf>
    <xf numFmtId="44" fontId="0" fillId="0" borderId="3" xfId="1" applyFont="1" applyBorder="1" applyAlignment="1">
      <alignment vertical="center"/>
    </xf>
    <xf numFmtId="44" fontId="0" fillId="0" borderId="2" xfId="1" applyFont="1" applyBorder="1"/>
    <xf numFmtId="44" fontId="0" fillId="0" borderId="3" xfId="1" applyFont="1" applyBorder="1"/>
    <xf numFmtId="0" fontId="0" fillId="0" borderId="3" xfId="0" applyBorder="1"/>
    <xf numFmtId="0" fontId="0" fillId="0" borderId="4" xfId="0" applyBorder="1"/>
    <xf numFmtId="44" fontId="0" fillId="0" borderId="1" xfId="1" applyFont="1" applyBorder="1" applyAlignment="1"/>
    <xf numFmtId="0" fontId="0" fillId="0" borderId="6" xfId="0" applyBorder="1"/>
    <xf numFmtId="0" fontId="0" fillId="0" borderId="9" xfId="0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0" fillId="0" borderId="12" xfId="0" applyBorder="1"/>
    <xf numFmtId="44" fontId="0" fillId="0" borderId="13" xfId="0" applyNumberFormat="1" applyBorder="1"/>
    <xf numFmtId="0" fontId="0" fillId="0" borderId="14" xfId="0" applyBorder="1"/>
    <xf numFmtId="44" fontId="0" fillId="0" borderId="15" xfId="0" applyNumberFormat="1" applyBorder="1"/>
    <xf numFmtId="0" fontId="0" fillId="0" borderId="16" xfId="0" applyBorder="1"/>
    <xf numFmtId="44" fontId="0" fillId="0" borderId="17" xfId="0" applyNumberFormat="1" applyBorder="1"/>
    <xf numFmtId="0" fontId="0" fillId="0" borderId="14" xfId="1" applyNumberFormat="1" applyFont="1" applyBorder="1"/>
    <xf numFmtId="164" fontId="0" fillId="0" borderId="10" xfId="0" applyNumberFormat="1" applyBorder="1"/>
    <xf numFmtId="0" fontId="0" fillId="0" borderId="7" xfId="0" applyBorder="1"/>
    <xf numFmtId="44" fontId="0" fillId="0" borderId="19" xfId="0" applyNumberFormat="1" applyBorder="1"/>
    <xf numFmtId="164" fontId="0" fillId="0" borderId="18" xfId="0" applyNumberFormat="1" applyBorder="1"/>
    <xf numFmtId="164" fontId="0" fillId="0" borderId="7" xfId="0" applyNumberFormat="1" applyBorder="1"/>
    <xf numFmtId="44" fontId="0" fillId="0" borderId="16" xfId="1" applyFont="1" applyBorder="1"/>
    <xf numFmtId="44" fontId="0" fillId="0" borderId="12" xfId="1" applyFont="1" applyBorder="1"/>
    <xf numFmtId="44" fontId="0" fillId="0" borderId="12" xfId="1" applyFont="1" applyFill="1" applyBorder="1"/>
    <xf numFmtId="0" fontId="0" fillId="0" borderId="20" xfId="0" applyBorder="1" applyAlignment="1">
      <alignment horizontal="center" vertical="center"/>
    </xf>
    <xf numFmtId="0" fontId="0" fillId="0" borderId="21" xfId="0" applyBorder="1"/>
    <xf numFmtId="0" fontId="0" fillId="0" borderId="0" xfId="1" applyNumberFormat="1" applyFont="1" applyBorder="1"/>
    <xf numFmtId="164" fontId="0" fillId="0" borderId="0" xfId="0" applyNumberFormat="1"/>
    <xf numFmtId="0" fontId="0" fillId="0" borderId="24" xfId="0" applyBorder="1"/>
    <xf numFmtId="44" fontId="0" fillId="0" borderId="2" xfId="1" applyFont="1" applyBorder="1" applyAlignment="1"/>
    <xf numFmtId="0" fontId="0" fillId="0" borderId="28" xfId="0" applyBorder="1"/>
    <xf numFmtId="44" fontId="0" fillId="0" borderId="29" xfId="0" applyNumberFormat="1" applyBorder="1"/>
    <xf numFmtId="0" fontId="0" fillId="0" borderId="33" xfId="0" applyBorder="1"/>
    <xf numFmtId="0" fontId="0" fillId="0" borderId="37" xfId="0" applyBorder="1"/>
    <xf numFmtId="164" fontId="0" fillId="0" borderId="38" xfId="0" applyNumberFormat="1" applyBorder="1"/>
    <xf numFmtId="0" fontId="0" fillId="0" borderId="40" xfId="0" applyBorder="1"/>
    <xf numFmtId="44" fontId="0" fillId="0" borderId="7" xfId="0" applyNumberFormat="1" applyBorder="1"/>
    <xf numFmtId="44" fontId="0" fillId="0" borderId="32" xfId="0" applyNumberFormat="1" applyBorder="1"/>
    <xf numFmtId="0" fontId="0" fillId="0" borderId="8" xfId="0" applyBorder="1"/>
    <xf numFmtId="0" fontId="0" fillId="0" borderId="7" xfId="1" applyNumberFormat="1" applyFont="1" applyBorder="1"/>
    <xf numFmtId="0" fontId="0" fillId="0" borderId="31" xfId="0" applyBorder="1" applyAlignment="1">
      <alignment horizontal="center"/>
    </xf>
    <xf numFmtId="0" fontId="0" fillId="0" borderId="42" xfId="0" applyBorder="1"/>
    <xf numFmtId="0" fontId="0" fillId="0" borderId="9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30" xfId="0" applyBorder="1" applyAlignment="1">
      <alignment horizontal="center"/>
    </xf>
    <xf numFmtId="0" fontId="0" fillId="0" borderId="45" xfId="0" applyBorder="1"/>
    <xf numFmtId="0" fontId="0" fillId="0" borderId="38" xfId="0" applyBorder="1"/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/>
    <xf numFmtId="164" fontId="0" fillId="0" borderId="3" xfId="1" applyNumberFormat="1" applyFont="1" applyBorder="1"/>
    <xf numFmtId="164" fontId="0" fillId="0" borderId="1" xfId="0" applyNumberFormat="1" applyBorder="1"/>
    <xf numFmtId="164" fontId="0" fillId="0" borderId="10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0" xfId="0" applyAlignment="1">
      <alignment horizontal="right"/>
    </xf>
    <xf numFmtId="164" fontId="0" fillId="0" borderId="43" xfId="0" applyNumberFormat="1" applyBorder="1" applyAlignment="1">
      <alignment horizontal="center"/>
    </xf>
    <xf numFmtId="164" fontId="0" fillId="0" borderId="45" xfId="0" applyNumberFormat="1" applyBorder="1"/>
    <xf numFmtId="164" fontId="0" fillId="0" borderId="42" xfId="0" applyNumberFormat="1" applyBorder="1"/>
    <xf numFmtId="0" fontId="0" fillId="0" borderId="46" xfId="0" applyBorder="1"/>
    <xf numFmtId="0" fontId="0" fillId="0" borderId="47" xfId="0" applyBorder="1"/>
    <xf numFmtId="164" fontId="0" fillId="0" borderId="47" xfId="0" applyNumberFormat="1" applyBorder="1"/>
    <xf numFmtId="0" fontId="0" fillId="0" borderId="4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9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6"/>
  <sheetViews>
    <sheetView workbookViewId="0">
      <selection activeCell="A10" sqref="A10"/>
    </sheetView>
  </sheetViews>
  <sheetFormatPr baseColWidth="10" defaultRowHeight="14.4" x14ac:dyDescent="0.3"/>
  <cols>
    <col min="1" max="1" width="11.5546875" customWidth="1"/>
    <col min="2" max="2" width="8" customWidth="1"/>
    <col min="3" max="4" width="12.44140625" customWidth="1"/>
    <col min="71" max="71" width="11.5546875" style="58"/>
  </cols>
  <sheetData>
    <row r="1" spans="1:76" ht="15.6" thickTop="1" thickBot="1" x14ac:dyDescent="0.35">
      <c r="A1" s="11" t="s">
        <v>33</v>
      </c>
      <c r="B1" s="74" t="s">
        <v>0</v>
      </c>
      <c r="C1" s="75"/>
      <c r="D1" s="74" t="s">
        <v>1</v>
      </c>
      <c r="E1" s="75"/>
      <c r="F1" s="74" t="s">
        <v>2</v>
      </c>
      <c r="G1" s="75"/>
      <c r="H1" s="9" t="s">
        <v>3</v>
      </c>
      <c r="I1" s="9"/>
      <c r="J1" s="74"/>
      <c r="K1" s="75"/>
      <c r="L1" s="74" t="s">
        <v>5</v>
      </c>
      <c r="M1" s="75"/>
      <c r="N1" s="74" t="s">
        <v>6</v>
      </c>
      <c r="O1" s="75"/>
      <c r="P1" s="74" t="s">
        <v>7</v>
      </c>
      <c r="Q1" s="75"/>
      <c r="R1" s="74" t="s">
        <v>8</v>
      </c>
      <c r="S1" s="75"/>
      <c r="T1" s="74" t="s">
        <v>9</v>
      </c>
      <c r="U1" s="75"/>
      <c r="V1" s="74" t="s">
        <v>10</v>
      </c>
      <c r="W1" s="75"/>
      <c r="X1" s="74" t="s">
        <v>11</v>
      </c>
      <c r="Y1" s="75"/>
      <c r="Z1" s="74" t="s">
        <v>12</v>
      </c>
      <c r="AA1" s="75"/>
      <c r="AB1" s="74" t="s">
        <v>13</v>
      </c>
      <c r="AC1" s="75"/>
      <c r="AD1" s="74"/>
      <c r="AE1" s="75"/>
      <c r="AF1" s="74" t="s">
        <v>15</v>
      </c>
      <c r="AG1" s="75"/>
      <c r="AH1" s="74" t="s">
        <v>16</v>
      </c>
      <c r="AI1" s="75"/>
      <c r="AJ1" s="74" t="s">
        <v>82</v>
      </c>
      <c r="AK1" s="75"/>
      <c r="AL1" s="74" t="s">
        <v>17</v>
      </c>
      <c r="AM1" s="75"/>
      <c r="AN1" s="74" t="s">
        <v>18</v>
      </c>
      <c r="AO1" s="75"/>
      <c r="AP1" s="74" t="s">
        <v>19</v>
      </c>
      <c r="AQ1" s="75"/>
      <c r="AR1" s="74" t="s">
        <v>20</v>
      </c>
      <c r="AS1" s="75"/>
      <c r="AT1" s="74"/>
      <c r="AU1" s="75"/>
      <c r="AV1" s="74"/>
      <c r="AW1" s="75"/>
      <c r="AX1" s="74" t="s">
        <v>23</v>
      </c>
      <c r="AY1" s="75"/>
      <c r="AZ1" s="74" t="s">
        <v>24</v>
      </c>
      <c r="BA1" s="75"/>
      <c r="BB1" s="74" t="s">
        <v>25</v>
      </c>
      <c r="BC1" s="75"/>
      <c r="BD1" s="74" t="s">
        <v>26</v>
      </c>
      <c r="BE1" s="75"/>
      <c r="BF1" s="74" t="s">
        <v>27</v>
      </c>
      <c r="BG1" s="75"/>
      <c r="BH1" s="74" t="s">
        <v>28</v>
      </c>
      <c r="BI1" s="75"/>
      <c r="BJ1" s="74" t="s">
        <v>29</v>
      </c>
      <c r="BK1" s="75"/>
      <c r="BL1" s="74" t="s">
        <v>30</v>
      </c>
      <c r="BM1" s="75"/>
      <c r="BN1" s="74" t="s">
        <v>31</v>
      </c>
      <c r="BO1" s="75"/>
      <c r="BP1" s="74" t="s">
        <v>32</v>
      </c>
      <c r="BQ1" s="81"/>
      <c r="BR1" s="79" t="s">
        <v>66</v>
      </c>
      <c r="BS1" s="79" t="s">
        <v>67</v>
      </c>
      <c r="BT1" s="82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70</v>
      </c>
      <c r="C2" s="3">
        <v>60</v>
      </c>
      <c r="D2" s="35">
        <v>27</v>
      </c>
      <c r="E2" s="3">
        <v>23</v>
      </c>
      <c r="F2" s="4">
        <v>54</v>
      </c>
      <c r="G2" s="5">
        <v>46</v>
      </c>
      <c r="H2" s="6">
        <v>68</v>
      </c>
      <c r="I2" s="7">
        <v>57</v>
      </c>
      <c r="J2" s="6"/>
      <c r="K2" s="8"/>
      <c r="L2" s="6">
        <v>70</v>
      </c>
      <c r="M2" s="59">
        <v>60</v>
      </c>
      <c r="N2" s="6">
        <v>122</v>
      </c>
      <c r="O2" s="59">
        <v>105</v>
      </c>
      <c r="P2" s="6">
        <v>135</v>
      </c>
      <c r="Q2" s="60">
        <v>116</v>
      </c>
      <c r="R2" s="6">
        <v>145</v>
      </c>
      <c r="S2" s="60">
        <v>122</v>
      </c>
      <c r="T2" s="6">
        <v>133</v>
      </c>
      <c r="U2" s="60">
        <v>113</v>
      </c>
      <c r="V2" s="6">
        <v>63</v>
      </c>
      <c r="W2" s="60">
        <v>53</v>
      </c>
      <c r="X2" s="6">
        <v>68</v>
      </c>
      <c r="Y2" s="59">
        <v>58</v>
      </c>
      <c r="Z2" s="6">
        <v>86</v>
      </c>
      <c r="AA2" s="60">
        <v>75</v>
      </c>
      <c r="AB2" s="6">
        <v>290</v>
      </c>
      <c r="AC2" s="59">
        <v>244</v>
      </c>
      <c r="AD2" s="6"/>
      <c r="AE2" s="2"/>
      <c r="AF2" s="6">
        <v>165</v>
      </c>
      <c r="AG2" s="59">
        <v>142</v>
      </c>
      <c r="AH2" s="6">
        <v>180</v>
      </c>
      <c r="AI2" s="60">
        <v>153</v>
      </c>
      <c r="AJ2" s="6">
        <v>145</v>
      </c>
      <c r="AK2" s="60">
        <v>122</v>
      </c>
      <c r="AL2" s="6">
        <v>138</v>
      </c>
      <c r="AM2" s="60">
        <v>118</v>
      </c>
      <c r="AN2" s="6">
        <v>22</v>
      </c>
      <c r="AO2" s="60">
        <v>20</v>
      </c>
      <c r="AP2" s="6">
        <v>92</v>
      </c>
      <c r="AQ2" s="60">
        <v>78</v>
      </c>
      <c r="AR2" s="6">
        <v>47</v>
      </c>
      <c r="AS2" s="60">
        <v>40</v>
      </c>
      <c r="AT2" s="6">
        <v>0</v>
      </c>
      <c r="AU2" s="7"/>
      <c r="AV2" s="6">
        <v>0</v>
      </c>
      <c r="AW2" s="7"/>
      <c r="AX2" s="6">
        <v>110</v>
      </c>
      <c r="AY2" s="60">
        <v>93</v>
      </c>
      <c r="AZ2" s="6">
        <v>63</v>
      </c>
      <c r="BA2" s="60">
        <v>54</v>
      </c>
      <c r="BB2" s="6">
        <v>86</v>
      </c>
      <c r="BC2" s="60">
        <v>75</v>
      </c>
      <c r="BD2" s="6">
        <v>35</v>
      </c>
      <c r="BE2" s="60">
        <v>30</v>
      </c>
      <c r="BF2" s="6">
        <v>9</v>
      </c>
      <c r="BG2" s="60">
        <v>8</v>
      </c>
      <c r="BH2" s="6">
        <v>1</v>
      </c>
      <c r="BI2" s="7"/>
      <c r="BJ2" s="6">
        <v>68</v>
      </c>
      <c r="BK2" s="60">
        <v>58</v>
      </c>
      <c r="BL2" s="6">
        <v>68</v>
      </c>
      <c r="BM2" s="60">
        <v>58</v>
      </c>
      <c r="BN2" s="6">
        <v>63</v>
      </c>
      <c r="BO2" s="60">
        <v>53</v>
      </c>
      <c r="BP2" s="6">
        <v>63</v>
      </c>
      <c r="BQ2" s="61"/>
      <c r="BR2" s="80"/>
      <c r="BS2" s="80"/>
      <c r="BT2" s="83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/>
      <c r="C3" s="20">
        <f>$B$2*B3</f>
        <v>0</v>
      </c>
      <c r="D3" s="19"/>
      <c r="E3" s="20">
        <f>$D$2*D3</f>
        <v>0</v>
      </c>
      <c r="F3" s="19"/>
      <c r="G3" s="20">
        <f>$F$2*F3</f>
        <v>0</v>
      </c>
      <c r="H3" s="19"/>
      <c r="I3" s="20">
        <f>$H$2*H3</f>
        <v>0</v>
      </c>
      <c r="J3" s="19"/>
      <c r="K3" s="20">
        <f>$J$2*J3</f>
        <v>0</v>
      </c>
      <c r="L3" s="19"/>
      <c r="M3" s="20">
        <f>$L$2*L3</f>
        <v>0</v>
      </c>
      <c r="N3" s="19"/>
      <c r="O3" s="20">
        <f>$N$2*N3</f>
        <v>0</v>
      </c>
      <c r="P3" s="19"/>
      <c r="Q3" s="20">
        <f>$P$2*P3</f>
        <v>0</v>
      </c>
      <c r="R3" s="19"/>
      <c r="S3" s="20">
        <f>$R$2*R3</f>
        <v>0</v>
      </c>
      <c r="T3" s="19"/>
      <c r="U3" s="20">
        <f>$T$2*T3</f>
        <v>0</v>
      </c>
      <c r="V3" s="19"/>
      <c r="W3" s="20">
        <f>$V$2*V3</f>
        <v>0</v>
      </c>
      <c r="X3" s="19"/>
      <c r="Y3" s="20">
        <f>$X$2*X3</f>
        <v>0</v>
      </c>
      <c r="Z3" s="19"/>
      <c r="AA3" s="20">
        <f>$Z$2*Z3</f>
        <v>0</v>
      </c>
      <c r="AB3" s="19"/>
      <c r="AC3" s="20">
        <f>$AB$2*AB3</f>
        <v>0</v>
      </c>
      <c r="AD3" s="19"/>
      <c r="AE3" s="20">
        <f>$AD$2*AD3</f>
        <v>0</v>
      </c>
      <c r="AF3" s="19"/>
      <c r="AG3" s="20">
        <f>$AF$2*AF3</f>
        <v>0</v>
      </c>
      <c r="AH3" s="19"/>
      <c r="AI3" s="20">
        <f>$AH$2*AH3</f>
        <v>0</v>
      </c>
      <c r="AJ3" s="19"/>
      <c r="AK3" s="20">
        <f>$AJ$2*AJ3</f>
        <v>0</v>
      </c>
      <c r="AL3" s="19"/>
      <c r="AM3" s="20">
        <f>$AL$2*AL3</f>
        <v>0</v>
      </c>
      <c r="AN3" s="19"/>
      <c r="AO3" s="20">
        <f>$AN$2*AN3</f>
        <v>0</v>
      </c>
      <c r="AP3" s="19"/>
      <c r="AQ3" s="20">
        <f>$AP$2*AP3</f>
        <v>0</v>
      </c>
      <c r="AR3" s="19"/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/>
      <c r="AY3" s="20">
        <f>$AX$2*AX3</f>
        <v>0</v>
      </c>
      <c r="AZ3" s="19"/>
      <c r="BA3" s="20">
        <f>$AZ$2*AZ3</f>
        <v>0</v>
      </c>
      <c r="BB3" s="19"/>
      <c r="BC3" s="20">
        <f>$BB$2*BB3</f>
        <v>0</v>
      </c>
      <c r="BD3" s="19"/>
      <c r="BE3" s="20">
        <f>$BD$2*BD3</f>
        <v>0</v>
      </c>
      <c r="BF3" s="19"/>
      <c r="BG3" s="20">
        <f>$BF$2*BF3</f>
        <v>0</v>
      </c>
      <c r="BH3" s="19"/>
      <c r="BI3" s="20">
        <f>$BH$2*BH3</f>
        <v>0</v>
      </c>
      <c r="BJ3" s="19"/>
      <c r="BK3" s="20">
        <f>$BJ$2*BJ3</f>
        <v>0</v>
      </c>
      <c r="BL3" s="19"/>
      <c r="BM3" s="20">
        <f t="shared" ref="BM3:BM33" si="0">$BL$2*BL3</f>
        <v>0</v>
      </c>
      <c r="BN3" s="19"/>
      <c r="BO3" s="20">
        <f>$BN$2*BN3</f>
        <v>0</v>
      </c>
      <c r="BP3" s="19"/>
      <c r="BQ3" s="20">
        <f>$BP$2*BP3</f>
        <v>0</v>
      </c>
      <c r="BR3" s="22">
        <f t="shared" ref="BR3:BR13" si="1">BQ3+BO3+BM3+BK3+BI3+BG3+BE3+BC3+BA3+AY3+AW3+AU3+AS3+AQ3+AO3+AM3+AK3+AI3+AG3+AE3+AC3+AA3+Y3+W3+U3+S3+Q3+O3+M3+K3+I3+G3+E3+C3</f>
        <v>0</v>
      </c>
      <c r="BS3" s="55"/>
      <c r="BT3">
        <v>1</v>
      </c>
      <c r="BU3" s="47">
        <f>BR3/(1.08)/(1.16)</f>
        <v>0</v>
      </c>
      <c r="BV3" s="47">
        <f>BU3*(0.08)</f>
        <v>0</v>
      </c>
      <c r="BW3" s="47">
        <f>(BU3+BV3)*(0.16)</f>
        <v>0</v>
      </c>
      <c r="BX3" s="47">
        <f>BU3+BV3+BW3</f>
        <v>0</v>
      </c>
    </row>
    <row r="4" spans="1:76" ht="15" thickBot="1" x14ac:dyDescent="0.35">
      <c r="A4" s="14" t="s">
        <v>36</v>
      </c>
      <c r="B4" s="15"/>
      <c r="C4" s="16">
        <f>$C$2*B4</f>
        <v>0</v>
      </c>
      <c r="D4" s="15"/>
      <c r="E4" s="16">
        <f>$E$2*D4</f>
        <v>0</v>
      </c>
      <c r="F4" s="15"/>
      <c r="G4" s="16">
        <f>$G$2*F4</f>
        <v>0</v>
      </c>
      <c r="H4" s="15"/>
      <c r="I4" s="16">
        <f>$I$2*H4</f>
        <v>0</v>
      </c>
      <c r="J4" s="15"/>
      <c r="K4" s="16">
        <f t="shared" ref="K4:K33" si="2">$J$2*J4</f>
        <v>0</v>
      </c>
      <c r="L4" s="15"/>
      <c r="M4" s="16">
        <f>$M$2*L4</f>
        <v>0</v>
      </c>
      <c r="N4" s="15"/>
      <c r="O4" s="16">
        <f>$O$2*N4</f>
        <v>0</v>
      </c>
      <c r="P4" s="15"/>
      <c r="Q4" s="16">
        <f>$Q$2*P4</f>
        <v>0</v>
      </c>
      <c r="R4" s="15"/>
      <c r="S4" s="16">
        <f>$S$2*R4</f>
        <v>0</v>
      </c>
      <c r="T4" s="15"/>
      <c r="U4" s="16">
        <f>$U$2*T4</f>
        <v>0</v>
      </c>
      <c r="V4" s="15"/>
      <c r="W4" s="16">
        <f>$W$2*V4</f>
        <v>0</v>
      </c>
      <c r="X4" s="15"/>
      <c r="Y4" s="16">
        <f>$Y$2*X4</f>
        <v>0</v>
      </c>
      <c r="Z4" s="15"/>
      <c r="AA4" s="16">
        <f>$AA$2*Z4</f>
        <v>0</v>
      </c>
      <c r="AB4" s="15"/>
      <c r="AC4" s="16">
        <f>$AC$2*AB4</f>
        <v>0</v>
      </c>
      <c r="AD4" s="15"/>
      <c r="AE4" s="16">
        <f t="shared" ref="AE4:AE33" si="3">$AD$2*AD4</f>
        <v>0</v>
      </c>
      <c r="AF4" s="15"/>
      <c r="AG4" s="16">
        <f>$AG$2*AF4</f>
        <v>0</v>
      </c>
      <c r="AH4" s="15"/>
      <c r="AI4" s="16">
        <f>$AI$2*AH4</f>
        <v>0</v>
      </c>
      <c r="AJ4" s="15"/>
      <c r="AK4" s="16">
        <f>$AK$2*AJ4</f>
        <v>0</v>
      </c>
      <c r="AL4" s="15"/>
      <c r="AM4" s="16">
        <f>$AM$2*AL4</f>
        <v>0</v>
      </c>
      <c r="AN4" s="15"/>
      <c r="AO4" s="16">
        <f t="shared" ref="AO4:AO33" si="4">$AN$2*AN4</f>
        <v>0</v>
      </c>
      <c r="AP4" s="15"/>
      <c r="AQ4" s="16">
        <f>$AQ$2*AP4</f>
        <v>0</v>
      </c>
      <c r="AR4" s="15"/>
      <c r="AS4" s="16">
        <f t="shared" ref="AS4:AS33" si="5">$AR$2*AR4</f>
        <v>0</v>
      </c>
      <c r="AT4" s="15"/>
      <c r="AU4" s="16">
        <f t="shared" ref="AU4:AU33" si="6">$AT$2*AT4</f>
        <v>0</v>
      </c>
      <c r="AV4" s="15"/>
      <c r="AW4" s="16">
        <f t="shared" ref="AW4:AW33" si="7">$AV$2*AV4</f>
        <v>0</v>
      </c>
      <c r="AX4" s="15"/>
      <c r="AY4" s="16">
        <f t="shared" ref="AY4:AY33" si="8">$AX$2*AX4</f>
        <v>0</v>
      </c>
      <c r="AZ4" s="15"/>
      <c r="BA4" s="16">
        <f t="shared" ref="BA4:BA33" si="9">$AZ$2*AZ4</f>
        <v>0</v>
      </c>
      <c r="BB4" s="15"/>
      <c r="BC4" s="16">
        <f t="shared" ref="BC4:BC33" si="10">$BB$2*BB4</f>
        <v>0</v>
      </c>
      <c r="BD4" s="15"/>
      <c r="BE4" s="16">
        <f t="shared" ref="BE4:BE33" si="11">$BD$2*BD4</f>
        <v>0</v>
      </c>
      <c r="BF4" s="15"/>
      <c r="BG4" s="16">
        <f t="shared" ref="BG4:BG33" si="12">$BF$2*BF4</f>
        <v>0</v>
      </c>
      <c r="BH4" s="15"/>
      <c r="BI4" s="16">
        <f t="shared" ref="BI4:BI33" si="13">$BH$2*BH4</f>
        <v>0</v>
      </c>
      <c r="BJ4" s="15"/>
      <c r="BK4" s="16">
        <f t="shared" ref="BK4:BK33" si="14">$BJ$2*BJ4</f>
        <v>0</v>
      </c>
      <c r="BL4" s="15"/>
      <c r="BM4" s="16">
        <f t="shared" si="0"/>
        <v>0</v>
      </c>
      <c r="BN4" s="15"/>
      <c r="BO4" s="16">
        <f t="shared" ref="BO4:BO33" si="15">$BN$2*BN4</f>
        <v>0</v>
      </c>
      <c r="BP4" s="15"/>
      <c r="BQ4" s="16">
        <f t="shared" ref="BQ4:BQ33" si="16">$BP$2*BP4</f>
        <v>0</v>
      </c>
      <c r="BR4" s="22">
        <f t="shared" si="1"/>
        <v>0</v>
      </c>
      <c r="BS4" s="55"/>
      <c r="BT4">
        <v>2</v>
      </c>
      <c r="BU4" s="47">
        <f t="shared" ref="BU4:BU34" si="17">BR4/(1.08)/(1.16)</f>
        <v>0</v>
      </c>
      <c r="BV4" s="47">
        <f t="shared" ref="BV4:BV34" si="18">BU4*(0.08)</f>
        <v>0</v>
      </c>
      <c r="BW4" s="47">
        <f t="shared" ref="BW4:BW34" si="19">(BU4+BV4)*(0.16)</f>
        <v>0</v>
      </c>
      <c r="BX4" s="47">
        <f t="shared" ref="BX4:BX34" si="20">BU4+BV4+BW4</f>
        <v>0</v>
      </c>
    </row>
    <row r="5" spans="1:76" ht="15" thickBot="1" x14ac:dyDescent="0.35">
      <c r="A5" s="14" t="s">
        <v>37</v>
      </c>
      <c r="B5" s="15"/>
      <c r="C5" s="16">
        <f t="shared" ref="C5:C9" si="21">$C$2*B5</f>
        <v>0</v>
      </c>
      <c r="D5" s="15"/>
      <c r="E5" s="16">
        <f t="shared" ref="E5:E9" si="22">$E$2*D5</f>
        <v>0</v>
      </c>
      <c r="F5" s="15"/>
      <c r="G5" s="16">
        <f t="shared" ref="G5:G9" si="23">$G$2*F5</f>
        <v>0</v>
      </c>
      <c r="H5" s="15"/>
      <c r="I5" s="16">
        <f t="shared" ref="I5:I9" si="24">$I$2*H5</f>
        <v>0</v>
      </c>
      <c r="J5" s="15"/>
      <c r="K5" s="16">
        <f t="shared" si="2"/>
        <v>0</v>
      </c>
      <c r="L5" s="15"/>
      <c r="M5" s="16">
        <f t="shared" ref="M5:M9" si="25">$M$2*L5</f>
        <v>0</v>
      </c>
      <c r="N5" s="15"/>
      <c r="O5" s="16">
        <f t="shared" ref="O5:O9" si="26">$O$2*N5</f>
        <v>0</v>
      </c>
      <c r="P5" s="15"/>
      <c r="Q5" s="16">
        <f t="shared" ref="Q5:Q9" si="27">$Q$2*P5</f>
        <v>0</v>
      </c>
      <c r="R5" s="15"/>
      <c r="S5" s="16">
        <f t="shared" ref="S5:S9" si="28">$S$2*R5</f>
        <v>0</v>
      </c>
      <c r="T5" s="15"/>
      <c r="U5" s="16">
        <f t="shared" ref="U5:U9" si="29">$U$2*T5</f>
        <v>0</v>
      </c>
      <c r="V5" s="15"/>
      <c r="W5" s="16">
        <f t="shared" ref="W5:W9" si="30">$W$2*V5</f>
        <v>0</v>
      </c>
      <c r="X5" s="15"/>
      <c r="Y5" s="16">
        <f t="shared" ref="Y5:Y9" si="31">$Y$2*X5</f>
        <v>0</v>
      </c>
      <c r="Z5" s="15"/>
      <c r="AA5" s="16">
        <f t="shared" ref="AA5:AA9" si="32">$AA$2*Z5</f>
        <v>0</v>
      </c>
      <c r="AB5" s="15"/>
      <c r="AC5" s="16">
        <f t="shared" ref="AC5:AC9" si="33">$AC$2*AB5</f>
        <v>0</v>
      </c>
      <c r="AD5" s="15"/>
      <c r="AE5" s="16">
        <f t="shared" si="3"/>
        <v>0</v>
      </c>
      <c r="AF5" s="15"/>
      <c r="AG5" s="16">
        <f t="shared" ref="AG5:AG9" si="34">$AG$2*AF5</f>
        <v>0</v>
      </c>
      <c r="AH5" s="15"/>
      <c r="AI5" s="16">
        <f t="shared" ref="AI5:AI9" si="35">$AI$2*AH5</f>
        <v>0</v>
      </c>
      <c r="AJ5" s="15"/>
      <c r="AK5" s="16">
        <f t="shared" ref="AK5:AK9" si="36">$AK$2*AJ5</f>
        <v>0</v>
      </c>
      <c r="AL5" s="15"/>
      <c r="AM5" s="16">
        <f t="shared" ref="AM5:AM9" si="37">$AM$2*AL5</f>
        <v>0</v>
      </c>
      <c r="AN5" s="15"/>
      <c r="AO5" s="16">
        <f t="shared" si="4"/>
        <v>0</v>
      </c>
      <c r="AP5" s="15"/>
      <c r="AQ5" s="16">
        <f t="shared" ref="AQ5:AQ9" si="38">$AQ$2*AP5</f>
        <v>0</v>
      </c>
      <c r="AR5" s="15"/>
      <c r="AS5" s="16">
        <f t="shared" si="5"/>
        <v>0</v>
      </c>
      <c r="AT5" s="15"/>
      <c r="AU5" s="16">
        <f t="shared" si="6"/>
        <v>0</v>
      </c>
      <c r="AV5" s="15"/>
      <c r="AW5" s="16">
        <f t="shared" si="7"/>
        <v>0</v>
      </c>
      <c r="AX5" s="15"/>
      <c r="AY5" s="16">
        <f t="shared" si="8"/>
        <v>0</v>
      </c>
      <c r="AZ5" s="15"/>
      <c r="BA5" s="16">
        <f t="shared" si="9"/>
        <v>0</v>
      </c>
      <c r="BB5" s="15"/>
      <c r="BC5" s="16">
        <f t="shared" si="10"/>
        <v>0</v>
      </c>
      <c r="BD5" s="15"/>
      <c r="BE5" s="16">
        <f t="shared" si="11"/>
        <v>0</v>
      </c>
      <c r="BF5" s="15"/>
      <c r="BG5" s="16">
        <f t="shared" si="12"/>
        <v>0</v>
      </c>
      <c r="BH5" s="15"/>
      <c r="BI5" s="16">
        <f t="shared" si="13"/>
        <v>0</v>
      </c>
      <c r="BJ5" s="15"/>
      <c r="BK5" s="16">
        <f t="shared" si="14"/>
        <v>0</v>
      </c>
      <c r="BL5" s="15"/>
      <c r="BM5" s="16">
        <f t="shared" si="0"/>
        <v>0</v>
      </c>
      <c r="BN5" s="15"/>
      <c r="BO5" s="16">
        <f t="shared" si="15"/>
        <v>0</v>
      </c>
      <c r="BP5" s="15"/>
      <c r="BQ5" s="16">
        <f t="shared" si="16"/>
        <v>0</v>
      </c>
      <c r="BR5" s="22">
        <f t="shared" si="1"/>
        <v>0</v>
      </c>
      <c r="BS5" s="55"/>
      <c r="BT5">
        <v>3</v>
      </c>
      <c r="BU5" s="47">
        <f t="shared" si="17"/>
        <v>0</v>
      </c>
      <c r="BV5" s="47">
        <f t="shared" si="18"/>
        <v>0</v>
      </c>
      <c r="BW5" s="47">
        <f t="shared" si="19"/>
        <v>0</v>
      </c>
      <c r="BX5" s="47">
        <f t="shared" si="20"/>
        <v>0</v>
      </c>
    </row>
    <row r="6" spans="1:76" ht="15" thickBot="1" x14ac:dyDescent="0.35">
      <c r="A6" s="14" t="s">
        <v>38</v>
      </c>
      <c r="B6" s="15">
        <v>2</v>
      </c>
      <c r="C6" s="16">
        <f t="shared" si="21"/>
        <v>120</v>
      </c>
      <c r="D6" s="15">
        <v>1</v>
      </c>
      <c r="E6" s="16">
        <f t="shared" si="22"/>
        <v>23</v>
      </c>
      <c r="F6" s="15">
        <v>0</v>
      </c>
      <c r="G6" s="16">
        <f t="shared" si="23"/>
        <v>0</v>
      </c>
      <c r="H6" s="15">
        <v>1</v>
      </c>
      <c r="I6" s="16">
        <f t="shared" si="24"/>
        <v>57</v>
      </c>
      <c r="J6" s="15"/>
      <c r="K6" s="16">
        <f t="shared" si="2"/>
        <v>0</v>
      </c>
      <c r="L6" s="15">
        <v>6</v>
      </c>
      <c r="M6" s="16">
        <f t="shared" si="25"/>
        <v>360</v>
      </c>
      <c r="N6" s="15">
        <v>0</v>
      </c>
      <c r="O6" s="16">
        <f t="shared" si="26"/>
        <v>0</v>
      </c>
      <c r="P6" s="15">
        <v>0</v>
      </c>
      <c r="Q6" s="16">
        <f t="shared" si="27"/>
        <v>0</v>
      </c>
      <c r="R6" s="15">
        <v>0</v>
      </c>
      <c r="S6" s="16">
        <f t="shared" si="28"/>
        <v>0</v>
      </c>
      <c r="T6" s="15">
        <v>2</v>
      </c>
      <c r="U6" s="16">
        <f t="shared" si="29"/>
        <v>226</v>
      </c>
      <c r="V6" s="15">
        <v>0</v>
      </c>
      <c r="W6" s="16">
        <f t="shared" si="30"/>
        <v>0</v>
      </c>
      <c r="X6" s="15">
        <v>4</v>
      </c>
      <c r="Y6" s="16">
        <f t="shared" si="31"/>
        <v>232</v>
      </c>
      <c r="Z6" s="15">
        <v>0</v>
      </c>
      <c r="AA6" s="16">
        <f t="shared" si="32"/>
        <v>0</v>
      </c>
      <c r="AB6" s="15">
        <v>0</v>
      </c>
      <c r="AC6" s="16">
        <f t="shared" si="33"/>
        <v>0</v>
      </c>
      <c r="AD6" s="15"/>
      <c r="AE6" s="16">
        <f t="shared" si="3"/>
        <v>0</v>
      </c>
      <c r="AF6" s="15">
        <v>0</v>
      </c>
      <c r="AG6" s="16">
        <f t="shared" si="34"/>
        <v>0</v>
      </c>
      <c r="AH6" s="15">
        <v>0</v>
      </c>
      <c r="AI6" s="16">
        <f t="shared" si="35"/>
        <v>0</v>
      </c>
      <c r="AJ6" s="15">
        <v>0</v>
      </c>
      <c r="AK6" s="16">
        <f t="shared" si="36"/>
        <v>0</v>
      </c>
      <c r="AL6" s="15">
        <v>0</v>
      </c>
      <c r="AM6" s="16">
        <f t="shared" si="37"/>
        <v>0</v>
      </c>
      <c r="AN6" s="15">
        <v>0</v>
      </c>
      <c r="AO6" s="16">
        <f t="shared" si="4"/>
        <v>0</v>
      </c>
      <c r="AP6" s="15">
        <v>1</v>
      </c>
      <c r="AQ6" s="16">
        <f t="shared" si="38"/>
        <v>78</v>
      </c>
      <c r="AR6" s="15">
        <v>0</v>
      </c>
      <c r="AS6" s="16">
        <f t="shared" si="5"/>
        <v>0</v>
      </c>
      <c r="AT6" s="15"/>
      <c r="AU6" s="16">
        <f t="shared" si="6"/>
        <v>0</v>
      </c>
      <c r="AV6" s="15"/>
      <c r="AW6" s="16">
        <f t="shared" si="7"/>
        <v>0</v>
      </c>
      <c r="AX6" s="15">
        <v>0</v>
      </c>
      <c r="AY6" s="16">
        <f t="shared" si="8"/>
        <v>0</v>
      </c>
      <c r="AZ6" s="15">
        <v>0</v>
      </c>
      <c r="BA6" s="16">
        <f t="shared" si="9"/>
        <v>0</v>
      </c>
      <c r="BB6" s="15">
        <v>0</v>
      </c>
      <c r="BC6" s="16">
        <f t="shared" si="10"/>
        <v>0</v>
      </c>
      <c r="BD6" s="15">
        <v>0</v>
      </c>
      <c r="BE6" s="16">
        <f t="shared" si="11"/>
        <v>0</v>
      </c>
      <c r="BF6" s="15">
        <v>0</v>
      </c>
      <c r="BG6" s="16">
        <f t="shared" si="12"/>
        <v>0</v>
      </c>
      <c r="BH6" s="15">
        <v>0</v>
      </c>
      <c r="BI6" s="16">
        <f t="shared" si="13"/>
        <v>0</v>
      </c>
      <c r="BJ6" s="15">
        <v>0</v>
      </c>
      <c r="BK6" s="16">
        <f t="shared" si="14"/>
        <v>0</v>
      </c>
      <c r="BL6" s="15">
        <v>0</v>
      </c>
      <c r="BM6" s="16">
        <f t="shared" si="0"/>
        <v>0</v>
      </c>
      <c r="BN6" s="15">
        <v>0</v>
      </c>
      <c r="BO6" s="16">
        <f t="shared" si="15"/>
        <v>0</v>
      </c>
      <c r="BP6" s="15">
        <v>0</v>
      </c>
      <c r="BQ6" s="16">
        <f t="shared" si="16"/>
        <v>0</v>
      </c>
      <c r="BR6" s="22">
        <f t="shared" si="1"/>
        <v>1096</v>
      </c>
      <c r="BS6" s="55">
        <v>13</v>
      </c>
      <c r="BT6">
        <v>4</v>
      </c>
      <c r="BU6" s="47">
        <f t="shared" si="17"/>
        <v>874.84035759897836</v>
      </c>
      <c r="BV6" s="47">
        <f t="shared" si="18"/>
        <v>69.987228607918269</v>
      </c>
      <c r="BW6" s="47">
        <f t="shared" si="19"/>
        <v>151.17241379310346</v>
      </c>
      <c r="BX6" s="47">
        <f t="shared" si="20"/>
        <v>1096</v>
      </c>
    </row>
    <row r="7" spans="1:76" ht="15" thickBot="1" x14ac:dyDescent="0.35">
      <c r="A7" s="14" t="s">
        <v>39</v>
      </c>
      <c r="B7" s="15">
        <v>0</v>
      </c>
      <c r="C7" s="16">
        <f t="shared" si="21"/>
        <v>0</v>
      </c>
      <c r="D7" s="15">
        <v>3</v>
      </c>
      <c r="E7" s="16">
        <f t="shared" si="22"/>
        <v>69</v>
      </c>
      <c r="F7" s="15">
        <v>0</v>
      </c>
      <c r="G7" s="16">
        <f t="shared" si="23"/>
        <v>0</v>
      </c>
      <c r="H7" s="15">
        <v>1</v>
      </c>
      <c r="I7" s="16">
        <f t="shared" si="24"/>
        <v>57</v>
      </c>
      <c r="J7" s="15"/>
      <c r="K7" s="16">
        <f t="shared" si="2"/>
        <v>0</v>
      </c>
      <c r="L7" s="15">
        <v>6</v>
      </c>
      <c r="M7" s="16">
        <f t="shared" si="25"/>
        <v>360</v>
      </c>
      <c r="N7" s="15">
        <v>1</v>
      </c>
      <c r="O7" s="16">
        <f t="shared" si="26"/>
        <v>105</v>
      </c>
      <c r="P7" s="15">
        <v>0</v>
      </c>
      <c r="Q7" s="16">
        <f t="shared" si="27"/>
        <v>0</v>
      </c>
      <c r="R7" s="15">
        <v>0</v>
      </c>
      <c r="S7" s="16">
        <f t="shared" si="28"/>
        <v>0</v>
      </c>
      <c r="T7" s="15">
        <v>0</v>
      </c>
      <c r="U7" s="16">
        <f t="shared" si="29"/>
        <v>0</v>
      </c>
      <c r="V7" s="15">
        <v>0</v>
      </c>
      <c r="W7" s="16">
        <f t="shared" si="30"/>
        <v>0</v>
      </c>
      <c r="X7" s="15">
        <v>1</v>
      </c>
      <c r="Y7" s="16">
        <f t="shared" si="31"/>
        <v>58</v>
      </c>
      <c r="Z7" s="15">
        <v>0</v>
      </c>
      <c r="AA7" s="16">
        <f t="shared" si="32"/>
        <v>0</v>
      </c>
      <c r="AB7" s="15">
        <v>0</v>
      </c>
      <c r="AC7" s="16">
        <f t="shared" si="33"/>
        <v>0</v>
      </c>
      <c r="AD7" s="15"/>
      <c r="AE7" s="16">
        <f t="shared" si="3"/>
        <v>0</v>
      </c>
      <c r="AF7" s="15">
        <v>0</v>
      </c>
      <c r="AG7" s="16">
        <f t="shared" si="34"/>
        <v>0</v>
      </c>
      <c r="AH7" s="15">
        <v>0</v>
      </c>
      <c r="AI7" s="16">
        <f t="shared" si="35"/>
        <v>0</v>
      </c>
      <c r="AJ7" s="15">
        <v>2</v>
      </c>
      <c r="AK7" s="16">
        <f t="shared" si="36"/>
        <v>244</v>
      </c>
      <c r="AL7" s="15">
        <v>0</v>
      </c>
      <c r="AM7" s="16">
        <f t="shared" si="37"/>
        <v>0</v>
      </c>
      <c r="AN7" s="15">
        <v>0</v>
      </c>
      <c r="AO7" s="16">
        <f t="shared" si="4"/>
        <v>0</v>
      </c>
      <c r="AP7" s="15">
        <v>0</v>
      </c>
      <c r="AQ7" s="16">
        <f t="shared" si="38"/>
        <v>0</v>
      </c>
      <c r="AR7" s="15">
        <v>0</v>
      </c>
      <c r="AS7" s="16">
        <f t="shared" si="5"/>
        <v>0</v>
      </c>
      <c r="AT7" s="15"/>
      <c r="AU7" s="16">
        <f t="shared" si="6"/>
        <v>0</v>
      </c>
      <c r="AV7" s="15"/>
      <c r="AW7" s="16">
        <f t="shared" si="7"/>
        <v>0</v>
      </c>
      <c r="AX7" s="15">
        <v>0</v>
      </c>
      <c r="AY7" s="16">
        <f t="shared" si="8"/>
        <v>0</v>
      </c>
      <c r="AZ7" s="15">
        <v>0</v>
      </c>
      <c r="BA7" s="16">
        <f t="shared" si="9"/>
        <v>0</v>
      </c>
      <c r="BB7" s="15">
        <v>0</v>
      </c>
      <c r="BC7" s="16">
        <f t="shared" si="10"/>
        <v>0</v>
      </c>
      <c r="BD7" s="15">
        <v>0</v>
      </c>
      <c r="BE7" s="16">
        <f t="shared" si="11"/>
        <v>0</v>
      </c>
      <c r="BF7" s="15">
        <v>0</v>
      </c>
      <c r="BG7" s="16">
        <f t="shared" si="12"/>
        <v>0</v>
      </c>
      <c r="BH7" s="15">
        <v>0</v>
      </c>
      <c r="BI7" s="16">
        <f t="shared" si="13"/>
        <v>0</v>
      </c>
      <c r="BJ7" s="15">
        <v>0</v>
      </c>
      <c r="BK7" s="16">
        <f t="shared" si="14"/>
        <v>0</v>
      </c>
      <c r="BL7" s="15">
        <v>0</v>
      </c>
      <c r="BM7" s="16">
        <f t="shared" si="0"/>
        <v>0</v>
      </c>
      <c r="BN7" s="15">
        <v>0</v>
      </c>
      <c r="BO7" s="16">
        <f t="shared" si="15"/>
        <v>0</v>
      </c>
      <c r="BP7" s="15">
        <v>0</v>
      </c>
      <c r="BQ7" s="16">
        <f t="shared" si="16"/>
        <v>0</v>
      </c>
      <c r="BR7" s="22">
        <f t="shared" si="1"/>
        <v>893</v>
      </c>
      <c r="BS7" s="55">
        <v>10</v>
      </c>
      <c r="BT7">
        <v>5</v>
      </c>
      <c r="BU7" s="47">
        <f t="shared" si="17"/>
        <v>712.80332056194129</v>
      </c>
      <c r="BV7" s="47">
        <f t="shared" si="18"/>
        <v>57.024265644955307</v>
      </c>
      <c r="BW7" s="47">
        <f t="shared" si="19"/>
        <v>123.17241379310346</v>
      </c>
      <c r="BX7" s="47">
        <f t="shared" si="20"/>
        <v>893.00000000000011</v>
      </c>
    </row>
    <row r="8" spans="1:76" ht="15" thickBot="1" x14ac:dyDescent="0.35">
      <c r="A8" s="14" t="s">
        <v>40</v>
      </c>
      <c r="B8" s="15">
        <v>1</v>
      </c>
      <c r="C8" s="16">
        <f t="shared" si="21"/>
        <v>60</v>
      </c>
      <c r="D8" s="15">
        <v>4</v>
      </c>
      <c r="E8" s="16">
        <f t="shared" si="22"/>
        <v>92</v>
      </c>
      <c r="F8" s="15">
        <v>0</v>
      </c>
      <c r="G8" s="16">
        <f t="shared" si="23"/>
        <v>0</v>
      </c>
      <c r="H8" s="15">
        <v>2</v>
      </c>
      <c r="I8" s="16">
        <f t="shared" si="24"/>
        <v>114</v>
      </c>
      <c r="J8" s="15"/>
      <c r="K8" s="16">
        <f t="shared" si="2"/>
        <v>0</v>
      </c>
      <c r="L8" s="15">
        <v>6</v>
      </c>
      <c r="M8" s="16">
        <f t="shared" si="25"/>
        <v>360</v>
      </c>
      <c r="N8" s="15">
        <v>0</v>
      </c>
      <c r="O8" s="16">
        <f t="shared" si="26"/>
        <v>0</v>
      </c>
      <c r="P8" s="15">
        <v>0</v>
      </c>
      <c r="Q8" s="16">
        <f t="shared" si="27"/>
        <v>0</v>
      </c>
      <c r="R8" s="15">
        <v>0</v>
      </c>
      <c r="S8" s="16">
        <f t="shared" si="28"/>
        <v>0</v>
      </c>
      <c r="T8" s="15">
        <v>1</v>
      </c>
      <c r="U8" s="16">
        <f t="shared" si="29"/>
        <v>113</v>
      </c>
      <c r="V8" s="15">
        <v>0</v>
      </c>
      <c r="W8" s="16">
        <f t="shared" si="30"/>
        <v>0</v>
      </c>
      <c r="X8" s="15">
        <v>5</v>
      </c>
      <c r="Y8" s="16">
        <f t="shared" si="31"/>
        <v>290</v>
      </c>
      <c r="Z8" s="15">
        <v>0</v>
      </c>
      <c r="AA8" s="16">
        <f t="shared" si="32"/>
        <v>0</v>
      </c>
      <c r="AB8" s="15">
        <v>0</v>
      </c>
      <c r="AC8" s="16">
        <f t="shared" si="33"/>
        <v>0</v>
      </c>
      <c r="AD8" s="15"/>
      <c r="AE8" s="16">
        <f t="shared" si="3"/>
        <v>0</v>
      </c>
      <c r="AF8" s="15">
        <v>0</v>
      </c>
      <c r="AG8" s="16">
        <f t="shared" si="34"/>
        <v>0</v>
      </c>
      <c r="AH8" s="15">
        <v>0</v>
      </c>
      <c r="AI8" s="16">
        <f t="shared" si="35"/>
        <v>0</v>
      </c>
      <c r="AJ8" s="15">
        <v>0</v>
      </c>
      <c r="AK8" s="16">
        <f t="shared" si="36"/>
        <v>0</v>
      </c>
      <c r="AL8" s="15">
        <v>0</v>
      </c>
      <c r="AM8" s="16">
        <f t="shared" si="37"/>
        <v>0</v>
      </c>
      <c r="AN8" s="15">
        <v>0</v>
      </c>
      <c r="AO8" s="16">
        <f t="shared" si="4"/>
        <v>0</v>
      </c>
      <c r="AP8" s="15">
        <v>1</v>
      </c>
      <c r="AQ8" s="16">
        <f t="shared" si="38"/>
        <v>78</v>
      </c>
      <c r="AR8" s="15">
        <v>0</v>
      </c>
      <c r="AS8" s="16">
        <f t="shared" si="5"/>
        <v>0</v>
      </c>
      <c r="AT8" s="15"/>
      <c r="AU8" s="16">
        <f t="shared" si="6"/>
        <v>0</v>
      </c>
      <c r="AV8" s="15"/>
      <c r="AW8" s="16">
        <f t="shared" si="7"/>
        <v>0</v>
      </c>
      <c r="AX8" s="15">
        <v>0</v>
      </c>
      <c r="AY8" s="16">
        <f t="shared" si="8"/>
        <v>0</v>
      </c>
      <c r="AZ8" s="15">
        <v>0</v>
      </c>
      <c r="BA8" s="16">
        <f t="shared" si="9"/>
        <v>0</v>
      </c>
      <c r="BB8" s="15">
        <v>0</v>
      </c>
      <c r="BC8" s="16">
        <f t="shared" si="10"/>
        <v>0</v>
      </c>
      <c r="BD8" s="15">
        <v>0</v>
      </c>
      <c r="BE8" s="16">
        <f t="shared" si="11"/>
        <v>0</v>
      </c>
      <c r="BF8" s="15">
        <v>0</v>
      </c>
      <c r="BG8" s="16">
        <f t="shared" si="12"/>
        <v>0</v>
      </c>
      <c r="BH8" s="15">
        <v>0</v>
      </c>
      <c r="BI8" s="16">
        <f t="shared" si="13"/>
        <v>0</v>
      </c>
      <c r="BJ8" s="15">
        <v>0</v>
      </c>
      <c r="BK8" s="16">
        <f t="shared" si="14"/>
        <v>0</v>
      </c>
      <c r="BL8" s="15">
        <v>0</v>
      </c>
      <c r="BM8" s="16">
        <f t="shared" si="0"/>
        <v>0</v>
      </c>
      <c r="BN8" s="15">
        <v>0</v>
      </c>
      <c r="BO8" s="16">
        <f t="shared" si="15"/>
        <v>0</v>
      </c>
      <c r="BP8" s="15">
        <v>0</v>
      </c>
      <c r="BQ8" s="16">
        <f t="shared" si="16"/>
        <v>0</v>
      </c>
      <c r="BR8" s="22">
        <f>BQ8+BO8+BM8+BK8+BI8+BG8+BE8+BC8+BA8+AY8+AW8+AU8+AS8+AQ8+AO8+AM8+AK8+AI8+AG8+AE8+AC8+AA8+Y8+W8+U8+S8+Q8+O8+M8+K8+I8+G8+E8+C8</f>
        <v>1107</v>
      </c>
      <c r="BS8" s="55">
        <v>15</v>
      </c>
      <c r="BT8">
        <v>6</v>
      </c>
      <c r="BU8" s="47">
        <f t="shared" si="17"/>
        <v>883.62068965517244</v>
      </c>
      <c r="BV8" s="47">
        <f t="shared" si="18"/>
        <v>70.689655172413794</v>
      </c>
      <c r="BW8" s="47">
        <f t="shared" si="19"/>
        <v>152.68965517241381</v>
      </c>
      <c r="BX8" s="47">
        <f t="shared" si="20"/>
        <v>1107</v>
      </c>
    </row>
    <row r="9" spans="1:76" ht="15" thickBot="1" x14ac:dyDescent="0.35">
      <c r="A9" s="54" t="s">
        <v>41</v>
      </c>
      <c r="B9" s="36">
        <v>1</v>
      </c>
      <c r="C9" s="37">
        <f t="shared" si="21"/>
        <v>60</v>
      </c>
      <c r="D9" s="36">
        <v>5</v>
      </c>
      <c r="E9" s="37">
        <f t="shared" si="22"/>
        <v>115</v>
      </c>
      <c r="F9" s="36">
        <v>0</v>
      </c>
      <c r="G9" s="37">
        <f t="shared" si="23"/>
        <v>0</v>
      </c>
      <c r="H9" s="36">
        <v>6</v>
      </c>
      <c r="I9" s="37">
        <f t="shared" si="24"/>
        <v>342</v>
      </c>
      <c r="J9" s="36"/>
      <c r="K9" s="37">
        <f t="shared" si="2"/>
        <v>0</v>
      </c>
      <c r="L9" s="36">
        <v>4</v>
      </c>
      <c r="M9" s="37">
        <f t="shared" si="25"/>
        <v>240</v>
      </c>
      <c r="N9" s="36">
        <v>0</v>
      </c>
      <c r="O9" s="37">
        <f t="shared" si="26"/>
        <v>0</v>
      </c>
      <c r="P9" s="36">
        <v>0</v>
      </c>
      <c r="Q9" s="37">
        <f t="shared" si="27"/>
        <v>0</v>
      </c>
      <c r="R9" s="36">
        <v>0</v>
      </c>
      <c r="S9" s="37">
        <f t="shared" si="28"/>
        <v>0</v>
      </c>
      <c r="T9" s="36">
        <v>0</v>
      </c>
      <c r="U9" s="37">
        <f t="shared" si="29"/>
        <v>0</v>
      </c>
      <c r="V9" s="36">
        <v>0</v>
      </c>
      <c r="W9" s="37">
        <f t="shared" si="30"/>
        <v>0</v>
      </c>
      <c r="X9" s="36">
        <v>1</v>
      </c>
      <c r="Y9" s="37">
        <f t="shared" si="31"/>
        <v>58</v>
      </c>
      <c r="Z9" s="36">
        <v>0</v>
      </c>
      <c r="AA9" s="37">
        <f t="shared" si="32"/>
        <v>0</v>
      </c>
      <c r="AB9" s="36">
        <v>0</v>
      </c>
      <c r="AC9" s="37">
        <f t="shared" si="33"/>
        <v>0</v>
      </c>
      <c r="AD9" s="36"/>
      <c r="AE9" s="37">
        <f t="shared" si="3"/>
        <v>0</v>
      </c>
      <c r="AF9" s="36">
        <v>0</v>
      </c>
      <c r="AG9" s="37">
        <f t="shared" si="34"/>
        <v>0</v>
      </c>
      <c r="AH9" s="36">
        <v>0</v>
      </c>
      <c r="AI9" s="37">
        <f t="shared" si="35"/>
        <v>0</v>
      </c>
      <c r="AJ9" s="36">
        <v>0</v>
      </c>
      <c r="AK9" s="37">
        <f t="shared" si="36"/>
        <v>0</v>
      </c>
      <c r="AL9" s="36">
        <v>0</v>
      </c>
      <c r="AM9" s="37">
        <f t="shared" si="37"/>
        <v>0</v>
      </c>
      <c r="AN9" s="36">
        <v>0</v>
      </c>
      <c r="AO9" s="37">
        <f t="shared" si="4"/>
        <v>0</v>
      </c>
      <c r="AP9" s="36">
        <v>0</v>
      </c>
      <c r="AQ9" s="37">
        <f t="shared" si="38"/>
        <v>0</v>
      </c>
      <c r="AR9" s="36">
        <v>0</v>
      </c>
      <c r="AS9" s="37">
        <f t="shared" si="5"/>
        <v>0</v>
      </c>
      <c r="AT9" s="36"/>
      <c r="AU9" s="37">
        <f t="shared" si="6"/>
        <v>0</v>
      </c>
      <c r="AV9" s="36"/>
      <c r="AW9" s="37">
        <f t="shared" si="7"/>
        <v>0</v>
      </c>
      <c r="AX9" s="36">
        <v>0</v>
      </c>
      <c r="AY9" s="37">
        <f t="shared" si="8"/>
        <v>0</v>
      </c>
      <c r="AZ9" s="36">
        <v>0</v>
      </c>
      <c r="BA9" s="37">
        <f t="shared" si="9"/>
        <v>0</v>
      </c>
      <c r="BB9" s="36">
        <v>0</v>
      </c>
      <c r="BC9" s="37">
        <f t="shared" si="10"/>
        <v>0</v>
      </c>
      <c r="BD9" s="36">
        <v>0</v>
      </c>
      <c r="BE9" s="37">
        <f t="shared" si="11"/>
        <v>0</v>
      </c>
      <c r="BF9" s="36">
        <v>0</v>
      </c>
      <c r="BG9" s="37">
        <f t="shared" si="12"/>
        <v>0</v>
      </c>
      <c r="BH9" s="36">
        <v>0</v>
      </c>
      <c r="BI9" s="37">
        <f t="shared" si="13"/>
        <v>0</v>
      </c>
      <c r="BJ9" s="36">
        <v>0</v>
      </c>
      <c r="BK9" s="37">
        <f t="shared" si="14"/>
        <v>0</v>
      </c>
      <c r="BL9" s="36">
        <v>0</v>
      </c>
      <c r="BM9" s="37">
        <f t="shared" si="0"/>
        <v>0</v>
      </c>
      <c r="BN9" s="36">
        <v>0</v>
      </c>
      <c r="BO9" s="37">
        <f t="shared" si="15"/>
        <v>0</v>
      </c>
      <c r="BP9" s="36">
        <v>0</v>
      </c>
      <c r="BQ9" s="37">
        <f t="shared" si="16"/>
        <v>0</v>
      </c>
      <c r="BR9" s="40">
        <f t="shared" si="1"/>
        <v>815</v>
      </c>
      <c r="BS9" s="73">
        <v>11</v>
      </c>
      <c r="BT9">
        <v>7</v>
      </c>
      <c r="BU9" s="47">
        <f t="shared" si="17"/>
        <v>650.54278416347381</v>
      </c>
      <c r="BV9" s="47">
        <f t="shared" si="18"/>
        <v>52.043422733077904</v>
      </c>
      <c r="BW9" s="47">
        <f t="shared" si="19"/>
        <v>112.41379310344828</v>
      </c>
      <c r="BX9" s="47">
        <f t="shared" si="20"/>
        <v>815</v>
      </c>
    </row>
    <row r="10" spans="1:76" ht="15" thickBot="1" x14ac:dyDescent="0.35">
      <c r="A10" s="70" t="s">
        <v>42</v>
      </c>
      <c r="B10" s="15"/>
      <c r="C10" s="16">
        <f t="shared" ref="C10:C33" si="39">$B$2*B10</f>
        <v>0</v>
      </c>
      <c r="D10" s="15"/>
      <c r="E10" s="16">
        <f t="shared" ref="E10:E33" si="40">$D$2*D10</f>
        <v>0</v>
      </c>
      <c r="F10" s="15"/>
      <c r="G10" s="16">
        <f t="shared" ref="G10:G33" si="41">$F$2*F10</f>
        <v>0</v>
      </c>
      <c r="H10" s="15"/>
      <c r="I10" s="16">
        <f t="shared" ref="I10:I33" si="42">$H$2*H10</f>
        <v>0</v>
      </c>
      <c r="J10" s="15"/>
      <c r="K10" s="16">
        <f t="shared" si="2"/>
        <v>0</v>
      </c>
      <c r="L10" s="15"/>
      <c r="M10" s="16">
        <f>$L$2*L10</f>
        <v>0</v>
      </c>
      <c r="N10" s="15"/>
      <c r="O10" s="16">
        <f t="shared" ref="O10:O33" si="43">$N$2*N10</f>
        <v>0</v>
      </c>
      <c r="P10" s="15"/>
      <c r="Q10" s="16">
        <f t="shared" ref="Q10:Q33" si="44">$P$2*P10</f>
        <v>0</v>
      </c>
      <c r="R10" s="15"/>
      <c r="S10" s="16">
        <f t="shared" ref="S10:S33" si="45">$R$2*R10</f>
        <v>0</v>
      </c>
      <c r="T10" s="15"/>
      <c r="U10" s="16">
        <f t="shared" ref="U10:U33" si="46">$T$2*T10</f>
        <v>0</v>
      </c>
      <c r="V10" s="15"/>
      <c r="W10" s="16">
        <f t="shared" ref="W10:W33" si="47">$V$2*V10</f>
        <v>0</v>
      </c>
      <c r="X10" s="15"/>
      <c r="Y10" s="16">
        <f t="shared" ref="Y10:Y33" si="48">$X$2*X10</f>
        <v>0</v>
      </c>
      <c r="Z10" s="15"/>
      <c r="AA10" s="16">
        <f t="shared" ref="AA10:AA33" si="49">$Z$2*Z10</f>
        <v>0</v>
      </c>
      <c r="AB10" s="15"/>
      <c r="AC10" s="16">
        <f t="shared" ref="AC10:AC33" si="50">$AB$2*AB10</f>
        <v>0</v>
      </c>
      <c r="AD10" s="15"/>
      <c r="AE10" s="16">
        <f t="shared" si="3"/>
        <v>0</v>
      </c>
      <c r="AF10" s="15"/>
      <c r="AG10" s="16">
        <f t="shared" ref="AG10:AG33" si="51">$AF$2*AF10</f>
        <v>0</v>
      </c>
      <c r="AH10" s="15"/>
      <c r="AI10" s="16">
        <f t="shared" ref="AI10:AI33" si="52">$AH$2*AH10</f>
        <v>0</v>
      </c>
      <c r="AJ10" s="15"/>
      <c r="AK10" s="16">
        <f t="shared" ref="AK10:AK33" si="53">$AJ$2*AJ10</f>
        <v>0</v>
      </c>
      <c r="AL10" s="15"/>
      <c r="AM10" s="16">
        <f t="shared" ref="AM10:AM33" si="54">$AL$2*AL10</f>
        <v>0</v>
      </c>
      <c r="AN10" s="15"/>
      <c r="AO10" s="16">
        <f t="shared" si="4"/>
        <v>0</v>
      </c>
      <c r="AP10" s="15"/>
      <c r="AQ10" s="16">
        <f t="shared" ref="AQ10:AQ33" si="55">$AP$2*AP10</f>
        <v>0</v>
      </c>
      <c r="AR10" s="15"/>
      <c r="AS10" s="16">
        <f t="shared" si="5"/>
        <v>0</v>
      </c>
      <c r="AT10" s="15"/>
      <c r="AU10" s="16">
        <f t="shared" si="6"/>
        <v>0</v>
      </c>
      <c r="AV10" s="15"/>
      <c r="AW10" s="16">
        <f t="shared" si="7"/>
        <v>0</v>
      </c>
      <c r="AX10" s="15"/>
      <c r="AY10" s="16">
        <f t="shared" si="8"/>
        <v>0</v>
      </c>
      <c r="AZ10" s="15"/>
      <c r="BA10" s="16">
        <f t="shared" si="9"/>
        <v>0</v>
      </c>
      <c r="BB10" s="15"/>
      <c r="BC10" s="16">
        <f t="shared" si="10"/>
        <v>0</v>
      </c>
      <c r="BD10" s="15"/>
      <c r="BE10" s="16">
        <f t="shared" si="11"/>
        <v>0</v>
      </c>
      <c r="BF10" s="15"/>
      <c r="BG10" s="16">
        <f t="shared" si="12"/>
        <v>0</v>
      </c>
      <c r="BH10" s="15"/>
      <c r="BI10" s="16">
        <f t="shared" si="13"/>
        <v>0</v>
      </c>
      <c r="BJ10" s="15"/>
      <c r="BK10" s="16">
        <f t="shared" si="14"/>
        <v>0</v>
      </c>
      <c r="BL10" s="15"/>
      <c r="BM10" s="16">
        <f t="shared" si="0"/>
        <v>0</v>
      </c>
      <c r="BN10" s="15"/>
      <c r="BO10" s="16">
        <f t="shared" si="15"/>
        <v>0</v>
      </c>
      <c r="BP10" s="15"/>
      <c r="BQ10" s="16">
        <f t="shared" si="16"/>
        <v>0</v>
      </c>
      <c r="BR10" s="71">
        <f t="shared" si="1"/>
        <v>0</v>
      </c>
      <c r="BS10" s="72"/>
      <c r="BT10">
        <v>8</v>
      </c>
      <c r="BU10" s="47">
        <f t="shared" si="17"/>
        <v>0</v>
      </c>
      <c r="BV10" s="47">
        <f t="shared" si="18"/>
        <v>0</v>
      </c>
      <c r="BW10" s="47">
        <f t="shared" si="19"/>
        <v>0</v>
      </c>
      <c r="BX10" s="47">
        <f>BU10+BV10+BW10</f>
        <v>0</v>
      </c>
    </row>
    <row r="11" spans="1:76" ht="15" thickBot="1" x14ac:dyDescent="0.35">
      <c r="A11" s="14" t="s">
        <v>43</v>
      </c>
      <c r="B11" s="15"/>
      <c r="C11" s="16">
        <f t="shared" si="39"/>
        <v>0</v>
      </c>
      <c r="D11" s="15"/>
      <c r="E11" s="16">
        <f t="shared" si="40"/>
        <v>0</v>
      </c>
      <c r="F11" s="15"/>
      <c r="G11" s="16">
        <f t="shared" si="41"/>
        <v>0</v>
      </c>
      <c r="H11" s="15"/>
      <c r="I11" s="16">
        <f t="shared" si="42"/>
        <v>0</v>
      </c>
      <c r="J11" s="15"/>
      <c r="K11" s="16">
        <f t="shared" si="2"/>
        <v>0</v>
      </c>
      <c r="L11" s="15"/>
      <c r="M11" s="16">
        <f>$L$2*L11</f>
        <v>0</v>
      </c>
      <c r="N11" s="15"/>
      <c r="O11" s="16">
        <f t="shared" si="43"/>
        <v>0</v>
      </c>
      <c r="P11" s="15"/>
      <c r="Q11" s="16">
        <f t="shared" si="44"/>
        <v>0</v>
      </c>
      <c r="R11" s="15"/>
      <c r="S11" s="16">
        <f t="shared" si="45"/>
        <v>0</v>
      </c>
      <c r="T11" s="15"/>
      <c r="U11" s="16">
        <f t="shared" si="46"/>
        <v>0</v>
      </c>
      <c r="V11" s="15"/>
      <c r="W11" s="16">
        <f t="shared" si="47"/>
        <v>0</v>
      </c>
      <c r="X11" s="15"/>
      <c r="Y11" s="16">
        <f t="shared" si="48"/>
        <v>0</v>
      </c>
      <c r="Z11" s="15"/>
      <c r="AA11" s="16">
        <f t="shared" si="49"/>
        <v>0</v>
      </c>
      <c r="AB11" s="15"/>
      <c r="AC11" s="16">
        <f t="shared" si="50"/>
        <v>0</v>
      </c>
      <c r="AD11" s="15"/>
      <c r="AE11" s="16">
        <f t="shared" si="3"/>
        <v>0</v>
      </c>
      <c r="AF11" s="15"/>
      <c r="AG11" s="16">
        <f t="shared" si="51"/>
        <v>0</v>
      </c>
      <c r="AH11" s="15"/>
      <c r="AI11" s="16">
        <f t="shared" si="52"/>
        <v>0</v>
      </c>
      <c r="AJ11" s="15"/>
      <c r="AK11" s="16">
        <f t="shared" si="53"/>
        <v>0</v>
      </c>
      <c r="AL11" s="15"/>
      <c r="AM11" s="16">
        <f t="shared" si="54"/>
        <v>0</v>
      </c>
      <c r="AN11" s="15"/>
      <c r="AO11" s="16">
        <f t="shared" si="4"/>
        <v>0</v>
      </c>
      <c r="AP11" s="15"/>
      <c r="AQ11" s="16">
        <f t="shared" si="55"/>
        <v>0</v>
      </c>
      <c r="AR11" s="15"/>
      <c r="AS11" s="16">
        <f t="shared" si="5"/>
        <v>0</v>
      </c>
      <c r="AT11" s="15"/>
      <c r="AU11" s="16">
        <f t="shared" si="6"/>
        <v>0</v>
      </c>
      <c r="AV11" s="15"/>
      <c r="AW11" s="16">
        <f t="shared" si="7"/>
        <v>0</v>
      </c>
      <c r="AX11" s="15"/>
      <c r="AY11" s="16">
        <f t="shared" si="8"/>
        <v>0</v>
      </c>
      <c r="AZ11" s="15"/>
      <c r="BA11" s="16">
        <f t="shared" si="9"/>
        <v>0</v>
      </c>
      <c r="BB11" s="15"/>
      <c r="BC11" s="16">
        <f t="shared" si="10"/>
        <v>0</v>
      </c>
      <c r="BD11" s="15"/>
      <c r="BE11" s="16">
        <f t="shared" si="11"/>
        <v>0</v>
      </c>
      <c r="BF11" s="15"/>
      <c r="BG11" s="16">
        <f t="shared" si="12"/>
        <v>0</v>
      </c>
      <c r="BH11" s="15"/>
      <c r="BI11" s="16">
        <f t="shared" si="13"/>
        <v>0</v>
      </c>
      <c r="BJ11" s="15"/>
      <c r="BK11" s="16">
        <f t="shared" si="14"/>
        <v>0</v>
      </c>
      <c r="BL11" s="15"/>
      <c r="BM11" s="16">
        <f t="shared" si="0"/>
        <v>0</v>
      </c>
      <c r="BN11" s="15"/>
      <c r="BO11" s="16">
        <f t="shared" si="15"/>
        <v>0</v>
      </c>
      <c r="BP11" s="15"/>
      <c r="BQ11" s="16">
        <f t="shared" si="16"/>
        <v>0</v>
      </c>
      <c r="BR11" s="22">
        <f t="shared" si="1"/>
        <v>0</v>
      </c>
      <c r="BS11" s="55"/>
      <c r="BT11">
        <v>9</v>
      </c>
      <c r="BU11" s="47">
        <f t="shared" si="17"/>
        <v>0</v>
      </c>
      <c r="BV11" s="47">
        <f t="shared" si="18"/>
        <v>0</v>
      </c>
      <c r="BW11" s="47">
        <f t="shared" si="19"/>
        <v>0</v>
      </c>
      <c r="BX11" s="47">
        <f t="shared" si="20"/>
        <v>0</v>
      </c>
    </row>
    <row r="12" spans="1:76" ht="15" thickBot="1" x14ac:dyDescent="0.35">
      <c r="A12" s="14" t="s">
        <v>44</v>
      </c>
      <c r="B12" s="15"/>
      <c r="C12" s="16">
        <f t="shared" si="39"/>
        <v>0</v>
      </c>
      <c r="D12" s="15"/>
      <c r="E12" s="16">
        <f t="shared" si="40"/>
        <v>0</v>
      </c>
      <c r="F12" s="15"/>
      <c r="G12" s="16">
        <f t="shared" si="41"/>
        <v>0</v>
      </c>
      <c r="H12" s="15"/>
      <c r="I12" s="16">
        <f t="shared" si="42"/>
        <v>0</v>
      </c>
      <c r="J12" s="15"/>
      <c r="K12" s="16">
        <f t="shared" si="2"/>
        <v>0</v>
      </c>
      <c r="L12" s="15"/>
      <c r="M12" s="16">
        <f>$L$2*L12</f>
        <v>0</v>
      </c>
      <c r="N12" s="15"/>
      <c r="O12" s="16">
        <f t="shared" si="43"/>
        <v>0</v>
      </c>
      <c r="P12" s="15"/>
      <c r="Q12" s="16">
        <f t="shared" si="44"/>
        <v>0</v>
      </c>
      <c r="R12" s="15"/>
      <c r="S12" s="16">
        <f t="shared" si="45"/>
        <v>0</v>
      </c>
      <c r="T12" s="15"/>
      <c r="U12" s="16">
        <f t="shared" si="46"/>
        <v>0</v>
      </c>
      <c r="V12" s="15"/>
      <c r="W12" s="16">
        <f t="shared" si="47"/>
        <v>0</v>
      </c>
      <c r="X12" s="15"/>
      <c r="Y12" s="16">
        <f t="shared" si="48"/>
        <v>0</v>
      </c>
      <c r="Z12" s="15"/>
      <c r="AA12" s="16">
        <f t="shared" si="49"/>
        <v>0</v>
      </c>
      <c r="AB12" s="15"/>
      <c r="AC12" s="16">
        <f t="shared" si="50"/>
        <v>0</v>
      </c>
      <c r="AD12" s="15"/>
      <c r="AE12" s="16">
        <f t="shared" si="3"/>
        <v>0</v>
      </c>
      <c r="AF12" s="15"/>
      <c r="AG12" s="16">
        <f t="shared" si="51"/>
        <v>0</v>
      </c>
      <c r="AH12" s="15"/>
      <c r="AI12" s="16">
        <f t="shared" si="52"/>
        <v>0</v>
      </c>
      <c r="AJ12" s="15"/>
      <c r="AK12" s="16">
        <f t="shared" si="53"/>
        <v>0</v>
      </c>
      <c r="AL12" s="15"/>
      <c r="AM12" s="16">
        <f t="shared" si="54"/>
        <v>0</v>
      </c>
      <c r="AN12" s="15"/>
      <c r="AO12" s="16">
        <f t="shared" si="4"/>
        <v>0</v>
      </c>
      <c r="AP12" s="15"/>
      <c r="AQ12" s="16">
        <f t="shared" si="55"/>
        <v>0</v>
      </c>
      <c r="AR12" s="15"/>
      <c r="AS12" s="16">
        <f t="shared" si="5"/>
        <v>0</v>
      </c>
      <c r="AT12" s="15"/>
      <c r="AU12" s="16">
        <f t="shared" si="6"/>
        <v>0</v>
      </c>
      <c r="AV12" s="15"/>
      <c r="AW12" s="16">
        <f t="shared" si="7"/>
        <v>0</v>
      </c>
      <c r="AX12" s="15"/>
      <c r="AY12" s="16">
        <f t="shared" si="8"/>
        <v>0</v>
      </c>
      <c r="AZ12" s="15"/>
      <c r="BA12" s="16">
        <f t="shared" si="9"/>
        <v>0</v>
      </c>
      <c r="BB12" s="15"/>
      <c r="BC12" s="16">
        <f t="shared" si="10"/>
        <v>0</v>
      </c>
      <c r="BD12" s="15"/>
      <c r="BE12" s="16">
        <f t="shared" si="11"/>
        <v>0</v>
      </c>
      <c r="BF12" s="15"/>
      <c r="BG12" s="16">
        <f t="shared" si="12"/>
        <v>0</v>
      </c>
      <c r="BH12" s="15"/>
      <c r="BI12" s="16">
        <f t="shared" si="13"/>
        <v>0</v>
      </c>
      <c r="BJ12" s="15"/>
      <c r="BK12" s="16">
        <f t="shared" si="14"/>
        <v>0</v>
      </c>
      <c r="BL12" s="15"/>
      <c r="BM12" s="16">
        <f t="shared" si="0"/>
        <v>0</v>
      </c>
      <c r="BN12" s="15"/>
      <c r="BO12" s="16">
        <f t="shared" si="15"/>
        <v>0</v>
      </c>
      <c r="BP12" s="15"/>
      <c r="BQ12" s="16">
        <f t="shared" si="16"/>
        <v>0</v>
      </c>
      <c r="BR12" s="22">
        <f t="shared" si="1"/>
        <v>0</v>
      </c>
      <c r="BS12" s="55"/>
      <c r="BT12">
        <v>10</v>
      </c>
      <c r="BU12" s="47">
        <f t="shared" si="17"/>
        <v>0</v>
      </c>
      <c r="BV12" s="47">
        <f t="shared" si="18"/>
        <v>0</v>
      </c>
      <c r="BW12" s="47">
        <f t="shared" si="19"/>
        <v>0</v>
      </c>
      <c r="BX12" s="47">
        <f t="shared" si="20"/>
        <v>0</v>
      </c>
    </row>
    <row r="13" spans="1:76" ht="15" thickBot="1" x14ac:dyDescent="0.35">
      <c r="A13" s="14" t="s">
        <v>45</v>
      </c>
      <c r="B13" s="15"/>
      <c r="C13" s="16">
        <f t="shared" si="39"/>
        <v>0</v>
      </c>
      <c r="D13" s="15"/>
      <c r="E13" s="16">
        <f t="shared" si="40"/>
        <v>0</v>
      </c>
      <c r="F13" s="15"/>
      <c r="G13" s="16">
        <f t="shared" si="41"/>
        <v>0</v>
      </c>
      <c r="H13" s="15"/>
      <c r="I13" s="16">
        <f t="shared" si="42"/>
        <v>0</v>
      </c>
      <c r="J13" s="15"/>
      <c r="K13" s="16">
        <f t="shared" si="2"/>
        <v>0</v>
      </c>
      <c r="L13" s="15"/>
      <c r="M13" s="16">
        <f t="shared" ref="M13:M33" si="56">$L$2*L13</f>
        <v>0</v>
      </c>
      <c r="N13" s="15"/>
      <c r="O13" s="16">
        <f t="shared" si="43"/>
        <v>0</v>
      </c>
      <c r="P13" s="15"/>
      <c r="Q13" s="16">
        <f t="shared" si="44"/>
        <v>0</v>
      </c>
      <c r="R13" s="15"/>
      <c r="S13" s="16">
        <f t="shared" si="45"/>
        <v>0</v>
      </c>
      <c r="T13" s="15"/>
      <c r="U13" s="16">
        <f t="shared" si="46"/>
        <v>0</v>
      </c>
      <c r="V13" s="15"/>
      <c r="W13" s="16">
        <f t="shared" si="47"/>
        <v>0</v>
      </c>
      <c r="X13" s="15"/>
      <c r="Y13" s="16">
        <f t="shared" si="48"/>
        <v>0</v>
      </c>
      <c r="Z13" s="15"/>
      <c r="AA13" s="16">
        <f t="shared" si="49"/>
        <v>0</v>
      </c>
      <c r="AB13" s="15"/>
      <c r="AC13" s="16">
        <f t="shared" si="50"/>
        <v>0</v>
      </c>
      <c r="AD13" s="15"/>
      <c r="AE13" s="16">
        <f t="shared" si="3"/>
        <v>0</v>
      </c>
      <c r="AF13" s="15"/>
      <c r="AG13" s="16">
        <f t="shared" si="51"/>
        <v>0</v>
      </c>
      <c r="AH13" s="15"/>
      <c r="AI13" s="16">
        <f t="shared" si="52"/>
        <v>0</v>
      </c>
      <c r="AJ13" s="15"/>
      <c r="AK13" s="16">
        <f t="shared" si="53"/>
        <v>0</v>
      </c>
      <c r="AL13" s="15"/>
      <c r="AM13" s="16">
        <f t="shared" si="54"/>
        <v>0</v>
      </c>
      <c r="AN13" s="15"/>
      <c r="AO13" s="16">
        <f t="shared" si="4"/>
        <v>0</v>
      </c>
      <c r="AP13" s="15"/>
      <c r="AQ13" s="16">
        <f t="shared" si="55"/>
        <v>0</v>
      </c>
      <c r="AR13" s="15"/>
      <c r="AS13" s="16">
        <f t="shared" si="5"/>
        <v>0</v>
      </c>
      <c r="AT13" s="15"/>
      <c r="AU13" s="16">
        <f t="shared" si="6"/>
        <v>0</v>
      </c>
      <c r="AV13" s="15"/>
      <c r="AW13" s="16">
        <f t="shared" si="7"/>
        <v>0</v>
      </c>
      <c r="AX13" s="15"/>
      <c r="AY13" s="16">
        <f t="shared" si="8"/>
        <v>0</v>
      </c>
      <c r="AZ13" s="15"/>
      <c r="BA13" s="16">
        <f t="shared" si="9"/>
        <v>0</v>
      </c>
      <c r="BB13" s="15"/>
      <c r="BC13" s="16">
        <f t="shared" si="10"/>
        <v>0</v>
      </c>
      <c r="BD13" s="15"/>
      <c r="BE13" s="16">
        <f t="shared" si="11"/>
        <v>0</v>
      </c>
      <c r="BF13" s="15"/>
      <c r="BG13" s="16">
        <f t="shared" si="12"/>
        <v>0</v>
      </c>
      <c r="BH13" s="15"/>
      <c r="BI13" s="16">
        <f t="shared" si="13"/>
        <v>0</v>
      </c>
      <c r="BJ13" s="15"/>
      <c r="BK13" s="16">
        <f t="shared" si="14"/>
        <v>0</v>
      </c>
      <c r="BL13" s="15"/>
      <c r="BM13" s="16">
        <f t="shared" si="0"/>
        <v>0</v>
      </c>
      <c r="BN13" s="15"/>
      <c r="BO13" s="16">
        <f t="shared" si="15"/>
        <v>0</v>
      </c>
      <c r="BP13" s="15"/>
      <c r="BQ13" s="16">
        <f t="shared" si="16"/>
        <v>0</v>
      </c>
      <c r="BR13" s="22">
        <f t="shared" si="1"/>
        <v>0</v>
      </c>
      <c r="BS13" s="55"/>
      <c r="BT13">
        <v>11</v>
      </c>
      <c r="BU13" s="47">
        <f t="shared" si="17"/>
        <v>0</v>
      </c>
      <c r="BV13" s="47">
        <f t="shared" si="18"/>
        <v>0</v>
      </c>
      <c r="BW13" s="47">
        <f t="shared" si="19"/>
        <v>0</v>
      </c>
      <c r="BX13" s="47">
        <f t="shared" si="20"/>
        <v>0</v>
      </c>
    </row>
    <row r="14" spans="1:76" ht="15" thickBot="1" x14ac:dyDescent="0.35">
      <c r="A14" s="14" t="s">
        <v>46</v>
      </c>
      <c r="B14" s="15">
        <v>2</v>
      </c>
      <c r="C14" s="16">
        <f t="shared" si="39"/>
        <v>140</v>
      </c>
      <c r="D14" s="15">
        <v>9</v>
      </c>
      <c r="E14" s="16">
        <f t="shared" si="40"/>
        <v>243</v>
      </c>
      <c r="F14" s="15">
        <v>0</v>
      </c>
      <c r="G14" s="16">
        <f t="shared" si="41"/>
        <v>0</v>
      </c>
      <c r="H14" s="15">
        <v>2</v>
      </c>
      <c r="I14" s="16">
        <f t="shared" si="42"/>
        <v>136</v>
      </c>
      <c r="J14" s="15"/>
      <c r="K14" s="16">
        <f t="shared" si="2"/>
        <v>0</v>
      </c>
      <c r="L14" s="15">
        <v>6</v>
      </c>
      <c r="M14" s="16">
        <f t="shared" si="56"/>
        <v>420</v>
      </c>
      <c r="N14" s="15">
        <v>0</v>
      </c>
      <c r="O14" s="16">
        <f t="shared" si="43"/>
        <v>0</v>
      </c>
      <c r="P14" s="15">
        <v>0</v>
      </c>
      <c r="Q14" s="16">
        <f t="shared" si="44"/>
        <v>0</v>
      </c>
      <c r="R14" s="15">
        <v>1</v>
      </c>
      <c r="S14" s="16">
        <f t="shared" si="45"/>
        <v>145</v>
      </c>
      <c r="T14" s="15">
        <v>0</v>
      </c>
      <c r="U14" s="16">
        <f t="shared" si="46"/>
        <v>0</v>
      </c>
      <c r="V14" s="15">
        <v>0</v>
      </c>
      <c r="W14" s="16">
        <f t="shared" si="47"/>
        <v>0</v>
      </c>
      <c r="X14" s="15">
        <v>1</v>
      </c>
      <c r="Y14" s="16">
        <f t="shared" si="48"/>
        <v>68</v>
      </c>
      <c r="Z14" s="15">
        <v>1</v>
      </c>
      <c r="AA14" s="16">
        <f t="shared" si="49"/>
        <v>86</v>
      </c>
      <c r="AB14" s="15">
        <v>0</v>
      </c>
      <c r="AC14" s="16">
        <f t="shared" si="50"/>
        <v>0</v>
      </c>
      <c r="AD14" s="15"/>
      <c r="AE14" s="16">
        <f t="shared" si="3"/>
        <v>0</v>
      </c>
      <c r="AF14" s="15">
        <v>0</v>
      </c>
      <c r="AG14" s="16">
        <f t="shared" si="51"/>
        <v>0</v>
      </c>
      <c r="AH14" s="15">
        <v>0</v>
      </c>
      <c r="AI14" s="16">
        <f t="shared" si="52"/>
        <v>0</v>
      </c>
      <c r="AJ14" s="15">
        <v>0</v>
      </c>
      <c r="AK14" s="16">
        <f t="shared" si="53"/>
        <v>0</v>
      </c>
      <c r="AL14" s="15">
        <v>1</v>
      </c>
      <c r="AM14" s="16">
        <f t="shared" si="54"/>
        <v>138</v>
      </c>
      <c r="AN14" s="15">
        <v>0</v>
      </c>
      <c r="AO14" s="16">
        <f t="shared" si="4"/>
        <v>0</v>
      </c>
      <c r="AP14" s="15">
        <v>1</v>
      </c>
      <c r="AQ14" s="16">
        <f t="shared" si="55"/>
        <v>92</v>
      </c>
      <c r="AR14" s="15">
        <v>1</v>
      </c>
      <c r="AS14" s="16">
        <f t="shared" si="5"/>
        <v>47</v>
      </c>
      <c r="AT14" s="15"/>
      <c r="AU14" s="16">
        <f t="shared" si="6"/>
        <v>0</v>
      </c>
      <c r="AV14" s="15"/>
      <c r="AW14" s="16">
        <f t="shared" si="7"/>
        <v>0</v>
      </c>
      <c r="AX14" s="15">
        <v>2</v>
      </c>
      <c r="AY14" s="16">
        <f t="shared" si="8"/>
        <v>220</v>
      </c>
      <c r="AZ14" s="15">
        <v>0</v>
      </c>
      <c r="BA14" s="16">
        <f t="shared" si="9"/>
        <v>0</v>
      </c>
      <c r="BB14" s="15">
        <v>1</v>
      </c>
      <c r="BC14" s="16">
        <f t="shared" si="10"/>
        <v>86</v>
      </c>
      <c r="BD14" s="15">
        <v>0</v>
      </c>
      <c r="BE14" s="16">
        <f t="shared" si="11"/>
        <v>0</v>
      </c>
      <c r="BF14" s="15">
        <v>0</v>
      </c>
      <c r="BG14" s="16">
        <f t="shared" si="12"/>
        <v>0</v>
      </c>
      <c r="BH14" s="15">
        <v>0</v>
      </c>
      <c r="BI14" s="16">
        <f t="shared" si="13"/>
        <v>0</v>
      </c>
      <c r="BJ14" s="15">
        <v>0</v>
      </c>
      <c r="BK14" s="16">
        <f t="shared" si="14"/>
        <v>0</v>
      </c>
      <c r="BL14" s="15">
        <v>0</v>
      </c>
      <c r="BM14" s="16">
        <f t="shared" si="0"/>
        <v>0</v>
      </c>
      <c r="BN14" s="15">
        <v>0</v>
      </c>
      <c r="BO14" s="16">
        <f t="shared" si="15"/>
        <v>0</v>
      </c>
      <c r="BP14" s="15">
        <v>0</v>
      </c>
      <c r="BQ14" s="16">
        <f t="shared" si="16"/>
        <v>0</v>
      </c>
      <c r="BR14" s="22">
        <f t="shared" ref="BR14:BR34" si="57">BQ14+BO14+BM14+BK14+BI14+BG14+BE14+BC14+BA14+AY14+AW14+AU14+AS14+AQ14+AO14+AM14+AK14+AI14+AG14+AE14+AC14+AA14+Y14+W14+U14+S14+Q14+O14+M14+K14+I14+G14+E14+C14</f>
        <v>1821</v>
      </c>
      <c r="BS14" s="55">
        <v>20</v>
      </c>
      <c r="BT14">
        <v>12</v>
      </c>
      <c r="BU14" s="47">
        <f t="shared" si="17"/>
        <v>1453.5440613026822</v>
      </c>
      <c r="BV14" s="47">
        <f t="shared" si="18"/>
        <v>116.28352490421457</v>
      </c>
      <c r="BW14" s="47">
        <f t="shared" si="19"/>
        <v>251.17241379310349</v>
      </c>
      <c r="BX14" s="47">
        <f t="shared" si="20"/>
        <v>1821.0000000000002</v>
      </c>
    </row>
    <row r="15" spans="1:76" ht="15" thickBot="1" x14ac:dyDescent="0.35">
      <c r="A15" s="14" t="s">
        <v>47</v>
      </c>
      <c r="B15" s="15">
        <v>4</v>
      </c>
      <c r="C15" s="16">
        <f t="shared" si="39"/>
        <v>280</v>
      </c>
      <c r="D15" s="15">
        <v>2</v>
      </c>
      <c r="E15" s="16">
        <f t="shared" si="40"/>
        <v>54</v>
      </c>
      <c r="F15" s="15">
        <v>2</v>
      </c>
      <c r="G15" s="16">
        <f t="shared" si="41"/>
        <v>108</v>
      </c>
      <c r="H15" s="15">
        <v>4</v>
      </c>
      <c r="I15" s="16">
        <f t="shared" si="42"/>
        <v>272</v>
      </c>
      <c r="J15" s="15"/>
      <c r="K15" s="16">
        <f t="shared" si="2"/>
        <v>0</v>
      </c>
      <c r="L15" s="15">
        <v>1</v>
      </c>
      <c r="M15" s="16">
        <f t="shared" si="56"/>
        <v>70</v>
      </c>
      <c r="N15" s="15">
        <v>0</v>
      </c>
      <c r="O15" s="16">
        <f t="shared" si="43"/>
        <v>0</v>
      </c>
      <c r="P15" s="15">
        <v>0</v>
      </c>
      <c r="Q15" s="16">
        <f t="shared" si="44"/>
        <v>0</v>
      </c>
      <c r="R15" s="15">
        <v>0</v>
      </c>
      <c r="S15" s="16">
        <f t="shared" si="45"/>
        <v>0</v>
      </c>
      <c r="T15" s="15">
        <v>3</v>
      </c>
      <c r="U15" s="16">
        <f t="shared" si="46"/>
        <v>399</v>
      </c>
      <c r="V15" s="15">
        <v>0</v>
      </c>
      <c r="W15" s="16">
        <f t="shared" si="47"/>
        <v>0</v>
      </c>
      <c r="X15" s="15">
        <v>4</v>
      </c>
      <c r="Y15" s="16">
        <f t="shared" si="48"/>
        <v>272</v>
      </c>
      <c r="Z15" s="15">
        <v>0</v>
      </c>
      <c r="AA15" s="16">
        <f t="shared" si="49"/>
        <v>0</v>
      </c>
      <c r="AB15" s="15">
        <v>0</v>
      </c>
      <c r="AC15" s="16">
        <f t="shared" si="50"/>
        <v>0</v>
      </c>
      <c r="AD15" s="15"/>
      <c r="AE15" s="16">
        <f t="shared" si="3"/>
        <v>0</v>
      </c>
      <c r="AF15" s="15">
        <v>0</v>
      </c>
      <c r="AG15" s="16">
        <f t="shared" si="51"/>
        <v>0</v>
      </c>
      <c r="AH15" s="15">
        <v>0</v>
      </c>
      <c r="AI15" s="16">
        <f t="shared" si="52"/>
        <v>0</v>
      </c>
      <c r="AJ15" s="15">
        <v>0</v>
      </c>
      <c r="AK15" s="16">
        <f t="shared" si="53"/>
        <v>0</v>
      </c>
      <c r="AL15" s="15">
        <v>0</v>
      </c>
      <c r="AM15" s="16">
        <f t="shared" si="54"/>
        <v>0</v>
      </c>
      <c r="AN15" s="15">
        <v>0</v>
      </c>
      <c r="AO15" s="16">
        <f t="shared" si="4"/>
        <v>0</v>
      </c>
      <c r="AP15" s="15">
        <v>0</v>
      </c>
      <c r="AQ15" s="16">
        <f t="shared" si="55"/>
        <v>0</v>
      </c>
      <c r="AR15" s="15">
        <v>0</v>
      </c>
      <c r="AS15" s="16">
        <f t="shared" si="5"/>
        <v>0</v>
      </c>
      <c r="AT15" s="15"/>
      <c r="AU15" s="16">
        <f t="shared" si="6"/>
        <v>0</v>
      </c>
      <c r="AV15" s="15"/>
      <c r="AW15" s="16">
        <f t="shared" si="7"/>
        <v>0</v>
      </c>
      <c r="AX15" s="15">
        <v>0</v>
      </c>
      <c r="AY15" s="16">
        <f t="shared" si="8"/>
        <v>0</v>
      </c>
      <c r="AZ15" s="15">
        <v>0</v>
      </c>
      <c r="BA15" s="16">
        <f t="shared" si="9"/>
        <v>0</v>
      </c>
      <c r="BB15" s="15">
        <v>0</v>
      </c>
      <c r="BC15" s="16">
        <f t="shared" si="10"/>
        <v>0</v>
      </c>
      <c r="BD15" s="15">
        <v>0</v>
      </c>
      <c r="BE15" s="16">
        <f t="shared" si="11"/>
        <v>0</v>
      </c>
      <c r="BF15" s="15">
        <v>0</v>
      </c>
      <c r="BG15" s="16">
        <f t="shared" si="12"/>
        <v>0</v>
      </c>
      <c r="BH15" s="15">
        <v>0</v>
      </c>
      <c r="BI15" s="16">
        <f t="shared" si="13"/>
        <v>0</v>
      </c>
      <c r="BJ15" s="15">
        <v>0</v>
      </c>
      <c r="BK15" s="16">
        <f t="shared" si="14"/>
        <v>0</v>
      </c>
      <c r="BL15" s="15">
        <v>0</v>
      </c>
      <c r="BM15" s="16">
        <f t="shared" si="0"/>
        <v>0</v>
      </c>
      <c r="BN15" s="15">
        <v>0</v>
      </c>
      <c r="BO15" s="16">
        <f t="shared" si="15"/>
        <v>0</v>
      </c>
      <c r="BP15" s="15">
        <v>0</v>
      </c>
      <c r="BQ15" s="16">
        <f t="shared" si="16"/>
        <v>0</v>
      </c>
      <c r="BR15" s="22">
        <f t="shared" ref="BR15:BR25" si="58">BQ15+BO15+BM15+BK15+BI15+BG15+BE15+BC15+BA15+AY15+AW15+AU15+AS15+AQ15+AO15+AM15+AK15+AI15+AG15+AE15+AC15+AA15+Y15+W15+U15+S15+Q15+O15+M15+K15+I15+G15+E15+C15</f>
        <v>1455</v>
      </c>
      <c r="BS15" s="55">
        <v>14</v>
      </c>
      <c r="BT15">
        <v>13</v>
      </c>
      <c r="BU15" s="47">
        <f t="shared" si="17"/>
        <v>1161.3984674329502</v>
      </c>
      <c r="BV15" s="47">
        <f t="shared" si="18"/>
        <v>92.911877394636008</v>
      </c>
      <c r="BW15" s="47">
        <f t="shared" si="19"/>
        <v>200.68965517241378</v>
      </c>
      <c r="BX15" s="47">
        <f t="shared" si="20"/>
        <v>1454.9999999999998</v>
      </c>
    </row>
    <row r="16" spans="1:76" ht="15" thickBot="1" x14ac:dyDescent="0.35">
      <c r="A16" s="14" t="s">
        <v>48</v>
      </c>
      <c r="B16" s="15">
        <v>0</v>
      </c>
      <c r="C16" s="16">
        <f t="shared" si="39"/>
        <v>0</v>
      </c>
      <c r="D16" s="15">
        <v>4</v>
      </c>
      <c r="E16" s="16">
        <f t="shared" si="40"/>
        <v>108</v>
      </c>
      <c r="F16" s="15">
        <v>2</v>
      </c>
      <c r="G16" s="16">
        <f t="shared" si="41"/>
        <v>108</v>
      </c>
      <c r="H16" s="15">
        <v>3</v>
      </c>
      <c r="I16" s="16">
        <f t="shared" si="42"/>
        <v>204</v>
      </c>
      <c r="J16" s="15"/>
      <c r="K16" s="16">
        <f t="shared" si="2"/>
        <v>0</v>
      </c>
      <c r="L16" s="15">
        <v>3</v>
      </c>
      <c r="M16" s="16">
        <f t="shared" si="56"/>
        <v>210</v>
      </c>
      <c r="N16" s="15">
        <v>1</v>
      </c>
      <c r="O16" s="16">
        <f t="shared" si="43"/>
        <v>122</v>
      </c>
      <c r="P16" s="15">
        <v>0</v>
      </c>
      <c r="Q16" s="16">
        <f t="shared" si="44"/>
        <v>0</v>
      </c>
      <c r="R16" s="15">
        <v>0</v>
      </c>
      <c r="S16" s="16">
        <f t="shared" si="45"/>
        <v>0</v>
      </c>
      <c r="T16" s="15">
        <v>2</v>
      </c>
      <c r="U16" s="16">
        <f t="shared" si="46"/>
        <v>266</v>
      </c>
      <c r="V16" s="15">
        <v>0</v>
      </c>
      <c r="W16" s="16">
        <f t="shared" si="47"/>
        <v>0</v>
      </c>
      <c r="X16" s="15">
        <v>0</v>
      </c>
      <c r="Y16" s="16">
        <f t="shared" si="48"/>
        <v>0</v>
      </c>
      <c r="Z16" s="15">
        <v>0</v>
      </c>
      <c r="AA16" s="16">
        <f t="shared" si="49"/>
        <v>0</v>
      </c>
      <c r="AB16" s="15">
        <v>3</v>
      </c>
      <c r="AC16" s="16">
        <f t="shared" si="50"/>
        <v>870</v>
      </c>
      <c r="AD16" s="15"/>
      <c r="AE16" s="16">
        <f t="shared" si="3"/>
        <v>0</v>
      </c>
      <c r="AF16" s="15">
        <v>0</v>
      </c>
      <c r="AG16" s="16">
        <f t="shared" si="51"/>
        <v>0</v>
      </c>
      <c r="AH16" s="15">
        <v>0</v>
      </c>
      <c r="AI16" s="16">
        <f t="shared" si="52"/>
        <v>0</v>
      </c>
      <c r="AJ16" s="15">
        <v>0</v>
      </c>
      <c r="AK16" s="16">
        <f t="shared" si="53"/>
        <v>0</v>
      </c>
      <c r="AL16" s="15">
        <v>0</v>
      </c>
      <c r="AM16" s="16">
        <f t="shared" si="54"/>
        <v>0</v>
      </c>
      <c r="AN16" s="15">
        <v>0</v>
      </c>
      <c r="AO16" s="16">
        <f t="shared" si="4"/>
        <v>0</v>
      </c>
      <c r="AP16" s="15">
        <v>0</v>
      </c>
      <c r="AQ16" s="16">
        <f t="shared" si="55"/>
        <v>0</v>
      </c>
      <c r="AR16" s="15">
        <v>0</v>
      </c>
      <c r="AS16" s="16">
        <f t="shared" si="5"/>
        <v>0</v>
      </c>
      <c r="AT16" s="15"/>
      <c r="AU16" s="16">
        <f t="shared" si="6"/>
        <v>0</v>
      </c>
      <c r="AV16" s="15"/>
      <c r="AW16" s="16">
        <f t="shared" si="7"/>
        <v>0</v>
      </c>
      <c r="AX16" s="15">
        <v>0</v>
      </c>
      <c r="AY16" s="16">
        <f t="shared" si="8"/>
        <v>0</v>
      </c>
      <c r="AZ16" s="15">
        <v>0</v>
      </c>
      <c r="BA16" s="16">
        <f t="shared" si="9"/>
        <v>0</v>
      </c>
      <c r="BB16" s="15">
        <v>0</v>
      </c>
      <c r="BC16" s="16">
        <f t="shared" si="10"/>
        <v>0</v>
      </c>
      <c r="BD16" s="15">
        <v>0</v>
      </c>
      <c r="BE16" s="16">
        <f t="shared" si="11"/>
        <v>0</v>
      </c>
      <c r="BF16" s="15">
        <v>0</v>
      </c>
      <c r="BG16" s="16">
        <f t="shared" si="12"/>
        <v>0</v>
      </c>
      <c r="BH16" s="15">
        <v>0</v>
      </c>
      <c r="BI16" s="16">
        <f t="shared" si="13"/>
        <v>0</v>
      </c>
      <c r="BJ16" s="15">
        <v>0</v>
      </c>
      <c r="BK16" s="16">
        <f t="shared" si="14"/>
        <v>0</v>
      </c>
      <c r="BL16" s="15">
        <v>0</v>
      </c>
      <c r="BM16" s="16">
        <f t="shared" si="0"/>
        <v>0</v>
      </c>
      <c r="BN16" s="15">
        <v>0</v>
      </c>
      <c r="BO16" s="16">
        <f t="shared" si="15"/>
        <v>0</v>
      </c>
      <c r="BP16" s="15">
        <v>0</v>
      </c>
      <c r="BQ16" s="16">
        <f t="shared" si="16"/>
        <v>0</v>
      </c>
      <c r="BR16" s="22">
        <f t="shared" si="58"/>
        <v>1888</v>
      </c>
      <c r="BS16" s="55">
        <v>12</v>
      </c>
      <c r="BT16">
        <v>14</v>
      </c>
      <c r="BU16" s="47">
        <f t="shared" si="17"/>
        <v>1507.0242656449552</v>
      </c>
      <c r="BV16" s="47">
        <f t="shared" si="18"/>
        <v>120.56194125159642</v>
      </c>
      <c r="BW16" s="47">
        <f t="shared" si="19"/>
        <v>260.41379310344826</v>
      </c>
      <c r="BX16" s="47">
        <f t="shared" si="20"/>
        <v>1888</v>
      </c>
    </row>
    <row r="17" spans="1:76" ht="15" thickBot="1" x14ac:dyDescent="0.35">
      <c r="A17" s="14" t="s">
        <v>49</v>
      </c>
      <c r="B17" s="15">
        <v>0</v>
      </c>
      <c r="C17" s="16">
        <f t="shared" si="39"/>
        <v>0</v>
      </c>
      <c r="D17" s="15">
        <v>7</v>
      </c>
      <c r="E17" s="16">
        <f t="shared" si="40"/>
        <v>189</v>
      </c>
      <c r="F17" s="15">
        <v>3</v>
      </c>
      <c r="G17" s="16">
        <f t="shared" si="41"/>
        <v>162</v>
      </c>
      <c r="H17" s="15">
        <v>2</v>
      </c>
      <c r="I17" s="16">
        <f t="shared" si="42"/>
        <v>136</v>
      </c>
      <c r="J17" s="15"/>
      <c r="K17" s="16">
        <f t="shared" si="2"/>
        <v>0</v>
      </c>
      <c r="L17" s="15">
        <v>2</v>
      </c>
      <c r="M17" s="16">
        <f t="shared" si="56"/>
        <v>140</v>
      </c>
      <c r="N17" s="15">
        <v>0</v>
      </c>
      <c r="O17" s="16">
        <f t="shared" si="43"/>
        <v>0</v>
      </c>
      <c r="P17" s="15">
        <v>0</v>
      </c>
      <c r="Q17" s="16">
        <f t="shared" si="44"/>
        <v>0</v>
      </c>
      <c r="R17" s="15">
        <v>0</v>
      </c>
      <c r="S17" s="16">
        <f t="shared" si="45"/>
        <v>0</v>
      </c>
      <c r="T17" s="15">
        <v>1</v>
      </c>
      <c r="U17" s="16">
        <f t="shared" si="46"/>
        <v>133</v>
      </c>
      <c r="V17" s="15">
        <v>2</v>
      </c>
      <c r="W17" s="16">
        <f t="shared" si="47"/>
        <v>126</v>
      </c>
      <c r="X17" s="15">
        <v>1</v>
      </c>
      <c r="Y17" s="16">
        <f t="shared" si="48"/>
        <v>68</v>
      </c>
      <c r="Z17" s="15">
        <v>0</v>
      </c>
      <c r="AA17" s="16">
        <f t="shared" si="49"/>
        <v>0</v>
      </c>
      <c r="AB17" s="15">
        <v>0</v>
      </c>
      <c r="AC17" s="16">
        <f t="shared" si="50"/>
        <v>0</v>
      </c>
      <c r="AD17" s="15"/>
      <c r="AE17" s="16">
        <f t="shared" si="3"/>
        <v>0</v>
      </c>
      <c r="AF17" s="15">
        <v>0</v>
      </c>
      <c r="AG17" s="16">
        <f t="shared" si="51"/>
        <v>0</v>
      </c>
      <c r="AH17" s="15">
        <v>0</v>
      </c>
      <c r="AI17" s="16">
        <f t="shared" si="52"/>
        <v>0</v>
      </c>
      <c r="AJ17" s="15">
        <v>0</v>
      </c>
      <c r="AK17" s="16">
        <f t="shared" si="53"/>
        <v>0</v>
      </c>
      <c r="AL17" s="15">
        <v>0</v>
      </c>
      <c r="AM17" s="16">
        <f t="shared" si="54"/>
        <v>0</v>
      </c>
      <c r="AN17" s="15">
        <v>0</v>
      </c>
      <c r="AO17" s="16">
        <f t="shared" si="4"/>
        <v>0</v>
      </c>
      <c r="AP17" s="15">
        <v>0</v>
      </c>
      <c r="AQ17" s="16">
        <f t="shared" si="55"/>
        <v>0</v>
      </c>
      <c r="AR17" s="15">
        <v>0</v>
      </c>
      <c r="AS17" s="16">
        <f t="shared" si="5"/>
        <v>0</v>
      </c>
      <c r="AT17" s="15"/>
      <c r="AU17" s="16">
        <f t="shared" si="6"/>
        <v>0</v>
      </c>
      <c r="AV17" s="15"/>
      <c r="AW17" s="16">
        <f t="shared" si="7"/>
        <v>0</v>
      </c>
      <c r="AX17" s="15">
        <v>0</v>
      </c>
      <c r="AY17" s="16">
        <f t="shared" si="8"/>
        <v>0</v>
      </c>
      <c r="AZ17" s="15">
        <v>0</v>
      </c>
      <c r="BA17" s="16">
        <f t="shared" si="9"/>
        <v>0</v>
      </c>
      <c r="BB17" s="15">
        <v>0</v>
      </c>
      <c r="BC17" s="16">
        <f t="shared" si="10"/>
        <v>0</v>
      </c>
      <c r="BD17" s="15">
        <v>0</v>
      </c>
      <c r="BE17" s="16">
        <f t="shared" si="11"/>
        <v>0</v>
      </c>
      <c r="BF17" s="15">
        <v>0</v>
      </c>
      <c r="BG17" s="16">
        <f t="shared" si="12"/>
        <v>0</v>
      </c>
      <c r="BH17" s="15">
        <v>14</v>
      </c>
      <c r="BI17" s="16">
        <f t="shared" si="13"/>
        <v>14</v>
      </c>
      <c r="BJ17" s="15">
        <v>0</v>
      </c>
      <c r="BK17" s="16">
        <f t="shared" si="14"/>
        <v>0</v>
      </c>
      <c r="BL17" s="15">
        <v>0</v>
      </c>
      <c r="BM17" s="16">
        <f t="shared" si="0"/>
        <v>0</v>
      </c>
      <c r="BN17" s="15">
        <v>0</v>
      </c>
      <c r="BO17" s="16">
        <f t="shared" si="15"/>
        <v>0</v>
      </c>
      <c r="BP17" s="15">
        <v>0</v>
      </c>
      <c r="BQ17" s="16">
        <f t="shared" si="16"/>
        <v>0</v>
      </c>
      <c r="BR17" s="22">
        <f t="shared" si="58"/>
        <v>968</v>
      </c>
      <c r="BS17" s="55">
        <v>13</v>
      </c>
      <c r="BT17">
        <v>15</v>
      </c>
      <c r="BU17" s="47">
        <f t="shared" si="17"/>
        <v>772.669220945083</v>
      </c>
      <c r="BV17" s="47">
        <f t="shared" si="18"/>
        <v>61.813537675606639</v>
      </c>
      <c r="BW17" s="47">
        <f t="shared" si="19"/>
        <v>133.51724137931035</v>
      </c>
      <c r="BX17" s="47">
        <f t="shared" si="20"/>
        <v>968</v>
      </c>
    </row>
    <row r="18" spans="1:76" ht="15" thickBot="1" x14ac:dyDescent="0.35">
      <c r="A18" s="14" t="s">
        <v>50</v>
      </c>
      <c r="B18" s="15">
        <v>1</v>
      </c>
      <c r="C18" s="16">
        <f t="shared" si="39"/>
        <v>70</v>
      </c>
      <c r="D18" s="15">
        <v>6</v>
      </c>
      <c r="E18" s="16">
        <f t="shared" si="40"/>
        <v>162</v>
      </c>
      <c r="F18" s="15">
        <v>0</v>
      </c>
      <c r="G18" s="16">
        <f t="shared" si="41"/>
        <v>0</v>
      </c>
      <c r="H18" s="15">
        <v>3</v>
      </c>
      <c r="I18" s="16">
        <f t="shared" si="42"/>
        <v>204</v>
      </c>
      <c r="J18" s="15"/>
      <c r="K18" s="16">
        <f t="shared" si="2"/>
        <v>0</v>
      </c>
      <c r="L18" s="15">
        <v>1</v>
      </c>
      <c r="M18" s="16">
        <f t="shared" si="56"/>
        <v>70</v>
      </c>
      <c r="N18" s="15">
        <v>1</v>
      </c>
      <c r="O18" s="16">
        <f t="shared" si="43"/>
        <v>122</v>
      </c>
      <c r="P18" s="15">
        <v>0</v>
      </c>
      <c r="Q18" s="16">
        <f t="shared" si="44"/>
        <v>0</v>
      </c>
      <c r="R18" s="15">
        <v>0</v>
      </c>
      <c r="S18" s="16">
        <f t="shared" si="45"/>
        <v>0</v>
      </c>
      <c r="T18" s="15">
        <v>3</v>
      </c>
      <c r="U18" s="16">
        <f t="shared" si="46"/>
        <v>399</v>
      </c>
      <c r="V18" s="15">
        <v>0</v>
      </c>
      <c r="W18" s="16">
        <f t="shared" si="47"/>
        <v>0</v>
      </c>
      <c r="X18" s="15">
        <v>1</v>
      </c>
      <c r="Y18" s="16">
        <f t="shared" si="48"/>
        <v>68</v>
      </c>
      <c r="Z18" s="15">
        <v>0</v>
      </c>
      <c r="AA18" s="16">
        <f t="shared" si="49"/>
        <v>0</v>
      </c>
      <c r="AB18" s="15">
        <v>0</v>
      </c>
      <c r="AC18" s="16">
        <f t="shared" si="50"/>
        <v>0</v>
      </c>
      <c r="AD18" s="15"/>
      <c r="AE18" s="16">
        <f t="shared" si="3"/>
        <v>0</v>
      </c>
      <c r="AF18" s="15">
        <v>0</v>
      </c>
      <c r="AG18" s="16">
        <f t="shared" si="51"/>
        <v>0</v>
      </c>
      <c r="AH18" s="15">
        <v>0</v>
      </c>
      <c r="AI18" s="16">
        <f t="shared" si="52"/>
        <v>0</v>
      </c>
      <c r="AJ18" s="15">
        <v>0</v>
      </c>
      <c r="AK18" s="16">
        <f t="shared" si="53"/>
        <v>0</v>
      </c>
      <c r="AL18" s="15">
        <v>0</v>
      </c>
      <c r="AM18" s="16">
        <f t="shared" si="54"/>
        <v>0</v>
      </c>
      <c r="AN18" s="15">
        <v>0</v>
      </c>
      <c r="AO18" s="16">
        <f t="shared" si="4"/>
        <v>0</v>
      </c>
      <c r="AP18" s="15">
        <v>0</v>
      </c>
      <c r="AQ18" s="16">
        <f t="shared" si="55"/>
        <v>0</v>
      </c>
      <c r="AR18" s="15">
        <v>0</v>
      </c>
      <c r="AS18" s="16">
        <f t="shared" si="5"/>
        <v>0</v>
      </c>
      <c r="AT18" s="15"/>
      <c r="AU18" s="16">
        <f t="shared" si="6"/>
        <v>0</v>
      </c>
      <c r="AV18" s="15"/>
      <c r="AW18" s="16">
        <f t="shared" si="7"/>
        <v>0</v>
      </c>
      <c r="AX18" s="15">
        <v>0</v>
      </c>
      <c r="AY18" s="16">
        <f t="shared" si="8"/>
        <v>0</v>
      </c>
      <c r="AZ18" s="15">
        <v>0</v>
      </c>
      <c r="BA18" s="16">
        <f t="shared" si="9"/>
        <v>0</v>
      </c>
      <c r="BB18" s="15">
        <v>0</v>
      </c>
      <c r="BC18" s="16">
        <f t="shared" si="10"/>
        <v>0</v>
      </c>
      <c r="BD18" s="15">
        <v>0</v>
      </c>
      <c r="BE18" s="16">
        <f t="shared" si="11"/>
        <v>0</v>
      </c>
      <c r="BF18" s="15">
        <v>0</v>
      </c>
      <c r="BG18" s="16">
        <f t="shared" si="12"/>
        <v>0</v>
      </c>
      <c r="BH18" s="15">
        <v>0</v>
      </c>
      <c r="BI18" s="16">
        <f t="shared" si="13"/>
        <v>0</v>
      </c>
      <c r="BJ18" s="15">
        <v>0</v>
      </c>
      <c r="BK18" s="16">
        <f t="shared" si="14"/>
        <v>0</v>
      </c>
      <c r="BL18" s="15">
        <v>0</v>
      </c>
      <c r="BM18" s="16">
        <f t="shared" si="0"/>
        <v>0</v>
      </c>
      <c r="BN18" s="15">
        <v>0</v>
      </c>
      <c r="BO18" s="16">
        <f t="shared" si="15"/>
        <v>0</v>
      </c>
      <c r="BP18" s="15">
        <v>1</v>
      </c>
      <c r="BQ18" s="16">
        <f t="shared" si="16"/>
        <v>63</v>
      </c>
      <c r="BR18" s="22">
        <f t="shared" si="58"/>
        <v>1158</v>
      </c>
      <c r="BS18" s="55">
        <v>11</v>
      </c>
      <c r="BT18">
        <v>16</v>
      </c>
      <c r="BU18" s="47">
        <f t="shared" si="17"/>
        <v>924.32950191570887</v>
      </c>
      <c r="BV18" s="47">
        <f t="shared" si="18"/>
        <v>73.946360153256705</v>
      </c>
      <c r="BW18" s="47">
        <f t="shared" si="19"/>
        <v>159.72413793103451</v>
      </c>
      <c r="BX18" s="47">
        <f t="shared" si="20"/>
        <v>1158</v>
      </c>
    </row>
    <row r="19" spans="1:76" ht="15" thickBot="1" x14ac:dyDescent="0.35">
      <c r="A19" s="14" t="s">
        <v>51</v>
      </c>
      <c r="B19" s="15"/>
      <c r="C19" s="16">
        <f t="shared" si="39"/>
        <v>0</v>
      </c>
      <c r="D19" s="15"/>
      <c r="E19" s="16">
        <f t="shared" si="40"/>
        <v>0</v>
      </c>
      <c r="F19" s="15"/>
      <c r="G19" s="16">
        <f t="shared" si="41"/>
        <v>0</v>
      </c>
      <c r="H19" s="15"/>
      <c r="I19" s="16">
        <f t="shared" si="42"/>
        <v>0</v>
      </c>
      <c r="J19" s="15"/>
      <c r="K19" s="16">
        <f t="shared" si="2"/>
        <v>0</v>
      </c>
      <c r="L19" s="15"/>
      <c r="M19" s="16">
        <f t="shared" si="56"/>
        <v>0</v>
      </c>
      <c r="N19" s="15"/>
      <c r="O19" s="16">
        <f t="shared" si="43"/>
        <v>0</v>
      </c>
      <c r="P19" s="15"/>
      <c r="Q19" s="16">
        <f t="shared" si="44"/>
        <v>0</v>
      </c>
      <c r="R19" s="15"/>
      <c r="S19" s="16">
        <f t="shared" si="45"/>
        <v>0</v>
      </c>
      <c r="T19" s="15"/>
      <c r="U19" s="16">
        <f t="shared" si="46"/>
        <v>0</v>
      </c>
      <c r="V19" s="15"/>
      <c r="W19" s="16">
        <f t="shared" si="47"/>
        <v>0</v>
      </c>
      <c r="X19" s="15"/>
      <c r="Y19" s="16">
        <f t="shared" si="48"/>
        <v>0</v>
      </c>
      <c r="Z19" s="15"/>
      <c r="AA19" s="16">
        <f t="shared" si="49"/>
        <v>0</v>
      </c>
      <c r="AB19" s="15"/>
      <c r="AC19" s="16">
        <f t="shared" si="50"/>
        <v>0</v>
      </c>
      <c r="AD19" s="15"/>
      <c r="AE19" s="16">
        <f t="shared" si="3"/>
        <v>0</v>
      </c>
      <c r="AF19" s="15"/>
      <c r="AG19" s="16">
        <f t="shared" si="51"/>
        <v>0</v>
      </c>
      <c r="AH19" s="15"/>
      <c r="AI19" s="16">
        <f t="shared" si="52"/>
        <v>0</v>
      </c>
      <c r="AJ19" s="15"/>
      <c r="AK19" s="16">
        <f t="shared" si="53"/>
        <v>0</v>
      </c>
      <c r="AL19" s="15"/>
      <c r="AM19" s="16">
        <f t="shared" si="54"/>
        <v>0</v>
      </c>
      <c r="AN19" s="15"/>
      <c r="AO19" s="16">
        <f t="shared" si="4"/>
        <v>0</v>
      </c>
      <c r="AP19" s="15"/>
      <c r="AQ19" s="16">
        <f t="shared" si="55"/>
        <v>0</v>
      </c>
      <c r="AR19" s="15"/>
      <c r="AS19" s="16">
        <f t="shared" si="5"/>
        <v>0</v>
      </c>
      <c r="AT19" s="15"/>
      <c r="AU19" s="16">
        <f t="shared" si="6"/>
        <v>0</v>
      </c>
      <c r="AV19" s="15"/>
      <c r="AW19" s="16">
        <f t="shared" si="7"/>
        <v>0</v>
      </c>
      <c r="AX19" s="15"/>
      <c r="AY19" s="16">
        <f t="shared" si="8"/>
        <v>0</v>
      </c>
      <c r="AZ19" s="15"/>
      <c r="BA19" s="16">
        <f t="shared" si="9"/>
        <v>0</v>
      </c>
      <c r="BB19" s="15"/>
      <c r="BC19" s="16">
        <f t="shared" si="10"/>
        <v>0</v>
      </c>
      <c r="BD19" s="15"/>
      <c r="BE19" s="16">
        <f t="shared" si="11"/>
        <v>0</v>
      </c>
      <c r="BF19" s="15"/>
      <c r="BG19" s="16">
        <f t="shared" si="12"/>
        <v>0</v>
      </c>
      <c r="BH19" s="15"/>
      <c r="BI19" s="16">
        <f t="shared" si="13"/>
        <v>0</v>
      </c>
      <c r="BJ19" s="15"/>
      <c r="BK19" s="16">
        <f t="shared" si="14"/>
        <v>0</v>
      </c>
      <c r="BL19" s="15"/>
      <c r="BM19" s="16">
        <f t="shared" si="0"/>
        <v>0</v>
      </c>
      <c r="BN19" s="15"/>
      <c r="BO19" s="16">
        <f t="shared" si="15"/>
        <v>0</v>
      </c>
      <c r="BP19" s="15"/>
      <c r="BQ19" s="16">
        <f t="shared" si="16"/>
        <v>0</v>
      </c>
      <c r="BR19" s="22">
        <f t="shared" si="58"/>
        <v>0</v>
      </c>
      <c r="BS19" s="55"/>
      <c r="BT19">
        <v>17</v>
      </c>
      <c r="BU19" s="47">
        <f t="shared" si="17"/>
        <v>0</v>
      </c>
      <c r="BV19" s="47">
        <f t="shared" si="18"/>
        <v>0</v>
      </c>
      <c r="BW19" s="47">
        <f t="shared" si="19"/>
        <v>0</v>
      </c>
      <c r="BX19" s="47">
        <f t="shared" si="20"/>
        <v>0</v>
      </c>
    </row>
    <row r="20" spans="1:76" ht="15" thickBot="1" x14ac:dyDescent="0.35">
      <c r="A20" s="14" t="s">
        <v>52</v>
      </c>
      <c r="B20" s="15">
        <v>0</v>
      </c>
      <c r="C20" s="16">
        <f t="shared" si="39"/>
        <v>0</v>
      </c>
      <c r="D20" s="15">
        <v>2</v>
      </c>
      <c r="E20" s="16">
        <f t="shared" si="40"/>
        <v>54</v>
      </c>
      <c r="F20" s="15">
        <v>0</v>
      </c>
      <c r="G20" s="16">
        <f t="shared" si="41"/>
        <v>0</v>
      </c>
      <c r="H20" s="15">
        <v>1</v>
      </c>
      <c r="I20" s="16">
        <f t="shared" si="42"/>
        <v>68</v>
      </c>
      <c r="J20" s="15"/>
      <c r="K20" s="16">
        <f t="shared" si="2"/>
        <v>0</v>
      </c>
      <c r="L20" s="15">
        <v>2</v>
      </c>
      <c r="M20" s="16">
        <f t="shared" si="56"/>
        <v>140</v>
      </c>
      <c r="N20" s="15">
        <v>1</v>
      </c>
      <c r="O20" s="16">
        <f t="shared" si="43"/>
        <v>122</v>
      </c>
      <c r="P20" s="15">
        <v>2</v>
      </c>
      <c r="Q20" s="16">
        <f t="shared" si="44"/>
        <v>270</v>
      </c>
      <c r="R20" s="15">
        <v>0</v>
      </c>
      <c r="S20" s="16">
        <f t="shared" si="45"/>
        <v>0</v>
      </c>
      <c r="T20" s="15">
        <v>0</v>
      </c>
      <c r="U20" s="16">
        <f t="shared" si="46"/>
        <v>0</v>
      </c>
      <c r="V20" s="15">
        <v>0</v>
      </c>
      <c r="W20" s="16">
        <f t="shared" si="47"/>
        <v>0</v>
      </c>
      <c r="X20" s="15">
        <v>1</v>
      </c>
      <c r="Y20" s="16">
        <f t="shared" si="48"/>
        <v>68</v>
      </c>
      <c r="Z20" s="15">
        <v>0</v>
      </c>
      <c r="AA20" s="16">
        <f t="shared" si="49"/>
        <v>0</v>
      </c>
      <c r="AB20" s="15">
        <v>0</v>
      </c>
      <c r="AC20" s="16">
        <f t="shared" si="50"/>
        <v>0</v>
      </c>
      <c r="AD20" s="15"/>
      <c r="AE20" s="16">
        <f t="shared" si="3"/>
        <v>0</v>
      </c>
      <c r="AF20" s="15">
        <v>0</v>
      </c>
      <c r="AG20" s="16">
        <f t="shared" si="51"/>
        <v>0</v>
      </c>
      <c r="AH20" s="15">
        <v>1</v>
      </c>
      <c r="AI20" s="16">
        <f t="shared" si="52"/>
        <v>180</v>
      </c>
      <c r="AJ20" s="15">
        <v>0</v>
      </c>
      <c r="AK20" s="16">
        <f t="shared" si="53"/>
        <v>0</v>
      </c>
      <c r="AL20" s="15">
        <v>0</v>
      </c>
      <c r="AM20" s="16">
        <f t="shared" si="54"/>
        <v>0</v>
      </c>
      <c r="AN20" s="15">
        <v>0</v>
      </c>
      <c r="AO20" s="16">
        <f t="shared" si="4"/>
        <v>0</v>
      </c>
      <c r="AP20" s="15">
        <v>0</v>
      </c>
      <c r="AQ20" s="16">
        <f t="shared" si="55"/>
        <v>0</v>
      </c>
      <c r="AR20" s="15">
        <v>1</v>
      </c>
      <c r="AS20" s="16">
        <f t="shared" si="5"/>
        <v>47</v>
      </c>
      <c r="AT20" s="15"/>
      <c r="AU20" s="16">
        <f t="shared" si="6"/>
        <v>0</v>
      </c>
      <c r="AV20" s="15"/>
      <c r="AW20" s="16">
        <f t="shared" si="7"/>
        <v>0</v>
      </c>
      <c r="AX20" s="15">
        <v>0</v>
      </c>
      <c r="AY20" s="16">
        <f t="shared" si="8"/>
        <v>0</v>
      </c>
      <c r="AZ20" s="15">
        <v>0</v>
      </c>
      <c r="BA20" s="16">
        <f t="shared" si="9"/>
        <v>0</v>
      </c>
      <c r="BB20" s="15">
        <v>0</v>
      </c>
      <c r="BC20" s="16">
        <f t="shared" si="10"/>
        <v>0</v>
      </c>
      <c r="BD20" s="15">
        <v>0</v>
      </c>
      <c r="BE20" s="16">
        <f t="shared" si="11"/>
        <v>0</v>
      </c>
      <c r="BF20" s="15">
        <v>0</v>
      </c>
      <c r="BG20" s="16">
        <f t="shared" si="12"/>
        <v>0</v>
      </c>
      <c r="BH20" s="15">
        <v>0</v>
      </c>
      <c r="BI20" s="16">
        <f t="shared" si="13"/>
        <v>0</v>
      </c>
      <c r="BJ20" s="15">
        <v>0</v>
      </c>
      <c r="BK20" s="16">
        <f t="shared" si="14"/>
        <v>0</v>
      </c>
      <c r="BL20" s="15">
        <v>0</v>
      </c>
      <c r="BM20" s="16">
        <f t="shared" si="0"/>
        <v>0</v>
      </c>
      <c r="BN20" s="15">
        <v>0</v>
      </c>
      <c r="BO20" s="16">
        <f t="shared" si="15"/>
        <v>0</v>
      </c>
      <c r="BP20" s="15">
        <v>0</v>
      </c>
      <c r="BQ20" s="16">
        <f t="shared" si="16"/>
        <v>0</v>
      </c>
      <c r="BR20" s="22">
        <f t="shared" si="58"/>
        <v>949</v>
      </c>
      <c r="BS20" s="55">
        <v>8</v>
      </c>
      <c r="BT20">
        <v>18</v>
      </c>
      <c r="BU20" s="47">
        <f t="shared" si="17"/>
        <v>757.50319284802049</v>
      </c>
      <c r="BV20" s="47">
        <f t="shared" si="18"/>
        <v>60.600255427841638</v>
      </c>
      <c r="BW20" s="47">
        <f t="shared" si="19"/>
        <v>130.89655172413794</v>
      </c>
      <c r="BX20" s="47">
        <f t="shared" si="20"/>
        <v>949</v>
      </c>
    </row>
    <row r="21" spans="1:76" ht="15" thickBot="1" x14ac:dyDescent="0.35">
      <c r="A21" s="14" t="s">
        <v>53</v>
      </c>
      <c r="B21" s="15">
        <v>1</v>
      </c>
      <c r="C21" s="16">
        <f t="shared" si="39"/>
        <v>70</v>
      </c>
      <c r="D21" s="15">
        <v>4</v>
      </c>
      <c r="E21" s="16">
        <f t="shared" si="40"/>
        <v>108</v>
      </c>
      <c r="F21" s="15">
        <v>0</v>
      </c>
      <c r="G21" s="16">
        <f t="shared" si="41"/>
        <v>0</v>
      </c>
      <c r="H21" s="15">
        <v>4</v>
      </c>
      <c r="I21" s="16">
        <f t="shared" si="42"/>
        <v>272</v>
      </c>
      <c r="J21" s="15"/>
      <c r="K21" s="16">
        <f t="shared" si="2"/>
        <v>0</v>
      </c>
      <c r="L21" s="15">
        <v>3</v>
      </c>
      <c r="M21" s="16">
        <f t="shared" si="56"/>
        <v>210</v>
      </c>
      <c r="N21" s="15">
        <v>0</v>
      </c>
      <c r="O21" s="16">
        <f t="shared" si="43"/>
        <v>0</v>
      </c>
      <c r="P21" s="15">
        <v>0</v>
      </c>
      <c r="Q21" s="16">
        <f t="shared" si="44"/>
        <v>0</v>
      </c>
      <c r="R21" s="15">
        <v>3</v>
      </c>
      <c r="S21" s="16">
        <f t="shared" si="45"/>
        <v>435</v>
      </c>
      <c r="T21" s="15">
        <v>0</v>
      </c>
      <c r="U21" s="16">
        <f t="shared" si="46"/>
        <v>0</v>
      </c>
      <c r="V21" s="15">
        <v>0</v>
      </c>
      <c r="W21" s="16">
        <f t="shared" si="47"/>
        <v>0</v>
      </c>
      <c r="X21" s="15">
        <v>4</v>
      </c>
      <c r="Y21" s="16">
        <f t="shared" si="48"/>
        <v>272</v>
      </c>
      <c r="Z21" s="15">
        <v>0</v>
      </c>
      <c r="AA21" s="16">
        <f t="shared" si="49"/>
        <v>0</v>
      </c>
      <c r="AB21" s="15">
        <v>0</v>
      </c>
      <c r="AC21" s="16">
        <f t="shared" si="50"/>
        <v>0</v>
      </c>
      <c r="AD21" s="15"/>
      <c r="AE21" s="16">
        <f t="shared" si="3"/>
        <v>0</v>
      </c>
      <c r="AF21" s="15">
        <v>0</v>
      </c>
      <c r="AG21" s="16">
        <f t="shared" si="51"/>
        <v>0</v>
      </c>
      <c r="AH21" s="15">
        <v>0</v>
      </c>
      <c r="AI21" s="16">
        <f t="shared" si="52"/>
        <v>0</v>
      </c>
      <c r="AJ21" s="15">
        <v>3</v>
      </c>
      <c r="AK21" s="16">
        <f t="shared" si="53"/>
        <v>435</v>
      </c>
      <c r="AL21" s="15">
        <v>0</v>
      </c>
      <c r="AM21" s="16">
        <f t="shared" si="54"/>
        <v>0</v>
      </c>
      <c r="AN21" s="15">
        <v>0</v>
      </c>
      <c r="AO21" s="16">
        <f t="shared" si="4"/>
        <v>0</v>
      </c>
      <c r="AP21" s="15">
        <v>0</v>
      </c>
      <c r="AQ21" s="16">
        <f t="shared" si="55"/>
        <v>0</v>
      </c>
      <c r="AR21" s="15">
        <v>3</v>
      </c>
      <c r="AS21" s="16">
        <f t="shared" si="5"/>
        <v>141</v>
      </c>
      <c r="AT21" s="15"/>
      <c r="AU21" s="16">
        <f t="shared" si="6"/>
        <v>0</v>
      </c>
      <c r="AV21" s="15"/>
      <c r="AW21" s="16">
        <f t="shared" si="7"/>
        <v>0</v>
      </c>
      <c r="AX21" s="15">
        <v>1</v>
      </c>
      <c r="AY21" s="16">
        <f t="shared" si="8"/>
        <v>110</v>
      </c>
      <c r="AZ21" s="15">
        <v>0</v>
      </c>
      <c r="BA21" s="16">
        <f t="shared" si="9"/>
        <v>0</v>
      </c>
      <c r="BB21" s="15">
        <v>0</v>
      </c>
      <c r="BC21" s="16">
        <f t="shared" si="10"/>
        <v>0</v>
      </c>
      <c r="BD21" s="15">
        <v>0</v>
      </c>
      <c r="BE21" s="16">
        <f t="shared" si="11"/>
        <v>0</v>
      </c>
      <c r="BF21" s="15">
        <v>0</v>
      </c>
      <c r="BG21" s="16">
        <f t="shared" si="12"/>
        <v>0</v>
      </c>
      <c r="BH21" s="15">
        <v>0</v>
      </c>
      <c r="BI21" s="16">
        <f t="shared" si="13"/>
        <v>0</v>
      </c>
      <c r="BJ21" s="15">
        <v>0</v>
      </c>
      <c r="BK21" s="16">
        <f t="shared" si="14"/>
        <v>0</v>
      </c>
      <c r="BL21" s="15">
        <v>0</v>
      </c>
      <c r="BM21" s="16">
        <f t="shared" si="0"/>
        <v>0</v>
      </c>
      <c r="BN21" s="15">
        <v>0</v>
      </c>
      <c r="BO21" s="16">
        <f t="shared" si="15"/>
        <v>0</v>
      </c>
      <c r="BP21" s="15">
        <v>0</v>
      </c>
      <c r="BQ21" s="16">
        <f t="shared" si="16"/>
        <v>0</v>
      </c>
      <c r="BR21" s="22">
        <f t="shared" si="58"/>
        <v>2053</v>
      </c>
      <c r="BS21" s="55">
        <v>17</v>
      </c>
      <c r="BT21">
        <v>19</v>
      </c>
      <c r="BU21" s="47">
        <f t="shared" si="17"/>
        <v>1638.7292464878672</v>
      </c>
      <c r="BV21" s="47">
        <f t="shared" si="18"/>
        <v>131.09833971902938</v>
      </c>
      <c r="BW21" s="47">
        <f t="shared" si="19"/>
        <v>283.17241379310343</v>
      </c>
      <c r="BX21" s="47">
        <f t="shared" si="20"/>
        <v>2053</v>
      </c>
    </row>
    <row r="22" spans="1:76" ht="15" thickBot="1" x14ac:dyDescent="0.35">
      <c r="A22" s="14" t="s">
        <v>54</v>
      </c>
      <c r="B22" s="15">
        <v>1</v>
      </c>
      <c r="C22" s="16">
        <f t="shared" si="39"/>
        <v>70</v>
      </c>
      <c r="D22" s="15">
        <v>3</v>
      </c>
      <c r="E22" s="16">
        <f t="shared" si="40"/>
        <v>81</v>
      </c>
      <c r="F22" s="15">
        <v>0</v>
      </c>
      <c r="G22" s="16">
        <f t="shared" si="41"/>
        <v>0</v>
      </c>
      <c r="H22" s="15">
        <v>5</v>
      </c>
      <c r="I22" s="16">
        <f t="shared" si="42"/>
        <v>340</v>
      </c>
      <c r="J22" s="15"/>
      <c r="K22" s="16">
        <f t="shared" si="2"/>
        <v>0</v>
      </c>
      <c r="L22" s="15">
        <v>4</v>
      </c>
      <c r="M22" s="16">
        <f t="shared" si="56"/>
        <v>280</v>
      </c>
      <c r="N22" s="15">
        <v>1</v>
      </c>
      <c r="O22" s="16">
        <f t="shared" si="43"/>
        <v>122</v>
      </c>
      <c r="P22" s="15">
        <v>0</v>
      </c>
      <c r="Q22" s="16">
        <f t="shared" si="44"/>
        <v>0</v>
      </c>
      <c r="R22" s="15">
        <v>0</v>
      </c>
      <c r="S22" s="16">
        <f t="shared" si="45"/>
        <v>0</v>
      </c>
      <c r="T22" s="15">
        <v>3</v>
      </c>
      <c r="U22" s="16">
        <f t="shared" si="46"/>
        <v>399</v>
      </c>
      <c r="V22" s="15">
        <v>0</v>
      </c>
      <c r="W22" s="16">
        <f t="shared" si="47"/>
        <v>0</v>
      </c>
      <c r="X22" s="15">
        <v>5</v>
      </c>
      <c r="Y22" s="16">
        <f t="shared" si="48"/>
        <v>340</v>
      </c>
      <c r="Z22" s="15">
        <v>0</v>
      </c>
      <c r="AA22" s="16">
        <f t="shared" si="49"/>
        <v>0</v>
      </c>
      <c r="AB22" s="15">
        <v>0</v>
      </c>
      <c r="AC22" s="16">
        <f t="shared" si="50"/>
        <v>0</v>
      </c>
      <c r="AD22" s="15"/>
      <c r="AE22" s="16">
        <f t="shared" si="3"/>
        <v>0</v>
      </c>
      <c r="AF22" s="15">
        <v>1</v>
      </c>
      <c r="AG22" s="16">
        <f t="shared" si="51"/>
        <v>165</v>
      </c>
      <c r="AH22" s="15">
        <v>0</v>
      </c>
      <c r="AI22" s="16">
        <f t="shared" si="52"/>
        <v>0</v>
      </c>
      <c r="AJ22" s="15">
        <v>0</v>
      </c>
      <c r="AK22" s="16">
        <f t="shared" si="53"/>
        <v>0</v>
      </c>
      <c r="AL22" s="15">
        <v>0</v>
      </c>
      <c r="AM22" s="16">
        <f t="shared" si="54"/>
        <v>0</v>
      </c>
      <c r="AN22" s="15">
        <v>0</v>
      </c>
      <c r="AO22" s="16">
        <f t="shared" si="4"/>
        <v>0</v>
      </c>
      <c r="AP22" s="15">
        <v>1</v>
      </c>
      <c r="AQ22" s="16">
        <f t="shared" si="55"/>
        <v>92</v>
      </c>
      <c r="AR22" s="15">
        <v>0</v>
      </c>
      <c r="AS22" s="16">
        <f t="shared" si="5"/>
        <v>0</v>
      </c>
      <c r="AT22" s="15"/>
      <c r="AU22" s="16">
        <f t="shared" si="6"/>
        <v>0</v>
      </c>
      <c r="AV22" s="15"/>
      <c r="AW22" s="16">
        <f t="shared" si="7"/>
        <v>0</v>
      </c>
      <c r="AX22" s="15">
        <v>1</v>
      </c>
      <c r="AY22" s="16">
        <f t="shared" si="8"/>
        <v>110</v>
      </c>
      <c r="AZ22" s="15">
        <v>0</v>
      </c>
      <c r="BA22" s="16">
        <f t="shared" si="9"/>
        <v>0</v>
      </c>
      <c r="BB22" s="15">
        <v>0</v>
      </c>
      <c r="BC22" s="16">
        <f t="shared" si="10"/>
        <v>0</v>
      </c>
      <c r="BD22" s="15">
        <v>0</v>
      </c>
      <c r="BE22" s="16">
        <f t="shared" si="11"/>
        <v>0</v>
      </c>
      <c r="BF22" s="15">
        <v>0</v>
      </c>
      <c r="BG22" s="16">
        <f t="shared" si="12"/>
        <v>0</v>
      </c>
      <c r="BH22" s="15">
        <v>7</v>
      </c>
      <c r="BI22" s="16">
        <f t="shared" si="13"/>
        <v>7</v>
      </c>
      <c r="BJ22" s="15">
        <v>0</v>
      </c>
      <c r="BK22" s="16">
        <f t="shared" si="14"/>
        <v>0</v>
      </c>
      <c r="BL22" s="15">
        <v>0</v>
      </c>
      <c r="BM22" s="16">
        <f t="shared" si="0"/>
        <v>0</v>
      </c>
      <c r="BN22" s="15">
        <v>0</v>
      </c>
      <c r="BO22" s="16">
        <f t="shared" si="15"/>
        <v>0</v>
      </c>
      <c r="BP22" s="15">
        <v>0</v>
      </c>
      <c r="BQ22" s="16">
        <f t="shared" si="16"/>
        <v>0</v>
      </c>
      <c r="BR22" s="22">
        <f t="shared" si="58"/>
        <v>2006</v>
      </c>
      <c r="BS22" s="55">
        <v>21</v>
      </c>
      <c r="BT22">
        <v>20</v>
      </c>
      <c r="BU22" s="47">
        <f t="shared" si="17"/>
        <v>1601.2132822477652</v>
      </c>
      <c r="BV22" s="47">
        <f t="shared" si="18"/>
        <v>128.09706257982123</v>
      </c>
      <c r="BW22" s="47">
        <f t="shared" si="19"/>
        <v>276.68965517241384</v>
      </c>
      <c r="BX22" s="47">
        <f t="shared" si="20"/>
        <v>2006.0000000000005</v>
      </c>
    </row>
    <row r="23" spans="1:76" ht="15" thickBot="1" x14ac:dyDescent="0.35">
      <c r="A23" s="14" t="s">
        <v>55</v>
      </c>
      <c r="B23" s="15">
        <v>0</v>
      </c>
      <c r="C23" s="16">
        <f t="shared" si="39"/>
        <v>0</v>
      </c>
      <c r="D23" s="15">
        <v>4</v>
      </c>
      <c r="E23" s="16">
        <f t="shared" si="40"/>
        <v>108</v>
      </c>
      <c r="F23" s="15">
        <v>0</v>
      </c>
      <c r="G23" s="16">
        <f t="shared" si="41"/>
        <v>0</v>
      </c>
      <c r="H23" s="15">
        <v>2</v>
      </c>
      <c r="I23" s="16">
        <f t="shared" si="42"/>
        <v>136</v>
      </c>
      <c r="J23" s="15"/>
      <c r="K23" s="16">
        <f t="shared" si="2"/>
        <v>0</v>
      </c>
      <c r="L23" s="15">
        <v>2</v>
      </c>
      <c r="M23" s="16">
        <f t="shared" si="56"/>
        <v>140</v>
      </c>
      <c r="N23" s="15">
        <v>0</v>
      </c>
      <c r="O23" s="16">
        <f t="shared" si="43"/>
        <v>0</v>
      </c>
      <c r="P23" s="15">
        <v>1</v>
      </c>
      <c r="Q23" s="16">
        <f t="shared" si="44"/>
        <v>135</v>
      </c>
      <c r="R23" s="15">
        <v>2</v>
      </c>
      <c r="S23" s="16">
        <f t="shared" si="45"/>
        <v>290</v>
      </c>
      <c r="T23" s="15">
        <v>5</v>
      </c>
      <c r="U23" s="16">
        <f t="shared" si="46"/>
        <v>665</v>
      </c>
      <c r="V23" s="15">
        <v>0</v>
      </c>
      <c r="W23" s="16">
        <f t="shared" si="47"/>
        <v>0</v>
      </c>
      <c r="X23" s="15">
        <v>2</v>
      </c>
      <c r="Y23" s="16">
        <f t="shared" si="48"/>
        <v>136</v>
      </c>
      <c r="Z23" s="15">
        <v>0</v>
      </c>
      <c r="AA23" s="16">
        <f t="shared" si="49"/>
        <v>0</v>
      </c>
      <c r="AB23" s="15">
        <v>0</v>
      </c>
      <c r="AC23" s="16">
        <f t="shared" si="50"/>
        <v>0</v>
      </c>
      <c r="AD23" s="15"/>
      <c r="AE23" s="16">
        <f t="shared" si="3"/>
        <v>0</v>
      </c>
      <c r="AF23" s="15">
        <v>0</v>
      </c>
      <c r="AG23" s="16">
        <f t="shared" si="51"/>
        <v>0</v>
      </c>
      <c r="AH23" s="15">
        <v>1</v>
      </c>
      <c r="AI23" s="16">
        <f t="shared" si="52"/>
        <v>180</v>
      </c>
      <c r="AJ23" s="15">
        <v>0</v>
      </c>
      <c r="AK23" s="16">
        <f t="shared" si="53"/>
        <v>0</v>
      </c>
      <c r="AL23" s="15">
        <v>0</v>
      </c>
      <c r="AM23" s="16">
        <f t="shared" si="54"/>
        <v>0</v>
      </c>
      <c r="AN23" s="15">
        <v>0</v>
      </c>
      <c r="AO23" s="16">
        <f t="shared" si="4"/>
        <v>0</v>
      </c>
      <c r="AP23" s="15">
        <v>1</v>
      </c>
      <c r="AQ23" s="16">
        <f t="shared" si="55"/>
        <v>92</v>
      </c>
      <c r="AR23" s="15">
        <v>0</v>
      </c>
      <c r="AS23" s="16">
        <f t="shared" si="5"/>
        <v>0</v>
      </c>
      <c r="AT23" s="15"/>
      <c r="AU23" s="16">
        <f t="shared" si="6"/>
        <v>0</v>
      </c>
      <c r="AV23" s="15"/>
      <c r="AW23" s="16">
        <f t="shared" si="7"/>
        <v>0</v>
      </c>
      <c r="AX23" s="15">
        <v>0</v>
      </c>
      <c r="AY23" s="16">
        <f t="shared" si="8"/>
        <v>0</v>
      </c>
      <c r="AZ23" s="15">
        <v>0</v>
      </c>
      <c r="BA23" s="16">
        <f t="shared" si="9"/>
        <v>0</v>
      </c>
      <c r="BB23" s="15">
        <v>0</v>
      </c>
      <c r="BC23" s="16">
        <f t="shared" si="10"/>
        <v>0</v>
      </c>
      <c r="BD23" s="15">
        <v>0</v>
      </c>
      <c r="BE23" s="16">
        <f t="shared" si="11"/>
        <v>0</v>
      </c>
      <c r="BF23" s="15">
        <v>1</v>
      </c>
      <c r="BG23" s="16">
        <f t="shared" si="12"/>
        <v>9</v>
      </c>
      <c r="BH23" s="15">
        <v>0</v>
      </c>
      <c r="BI23" s="16">
        <f t="shared" si="13"/>
        <v>0</v>
      </c>
      <c r="BJ23" s="15">
        <v>0</v>
      </c>
      <c r="BK23" s="16">
        <f t="shared" si="14"/>
        <v>0</v>
      </c>
      <c r="BL23" s="15">
        <v>0</v>
      </c>
      <c r="BM23" s="16">
        <f t="shared" si="0"/>
        <v>0</v>
      </c>
      <c r="BN23" s="15">
        <v>0</v>
      </c>
      <c r="BO23" s="16">
        <f t="shared" si="15"/>
        <v>0</v>
      </c>
      <c r="BP23" s="15">
        <v>0</v>
      </c>
      <c r="BQ23" s="16">
        <f t="shared" si="16"/>
        <v>0</v>
      </c>
      <c r="BR23" s="22">
        <f t="shared" si="58"/>
        <v>1891</v>
      </c>
      <c r="BS23" s="55">
        <v>18</v>
      </c>
      <c r="BT23">
        <v>21</v>
      </c>
      <c r="BU23" s="47">
        <f t="shared" si="17"/>
        <v>1509.4189016602811</v>
      </c>
      <c r="BV23" s="47">
        <f t="shared" si="18"/>
        <v>120.75351213282249</v>
      </c>
      <c r="BW23" s="47">
        <f t="shared" si="19"/>
        <v>260.82758620689663</v>
      </c>
      <c r="BX23" s="47">
        <f t="shared" si="20"/>
        <v>1891.0000000000005</v>
      </c>
    </row>
    <row r="24" spans="1:76" ht="15" thickBot="1" x14ac:dyDescent="0.35">
      <c r="A24" s="14" t="s">
        <v>56</v>
      </c>
      <c r="B24" s="15">
        <v>0</v>
      </c>
      <c r="C24" s="16">
        <f t="shared" si="39"/>
        <v>0</v>
      </c>
      <c r="D24" s="15">
        <v>5</v>
      </c>
      <c r="E24" s="16">
        <f t="shared" si="40"/>
        <v>135</v>
      </c>
      <c r="F24" s="15"/>
      <c r="G24" s="16">
        <v>0</v>
      </c>
      <c r="H24" s="15">
        <v>4</v>
      </c>
      <c r="I24" s="16">
        <f t="shared" si="42"/>
        <v>272</v>
      </c>
      <c r="J24" s="15"/>
      <c r="K24" s="16">
        <f t="shared" si="2"/>
        <v>0</v>
      </c>
      <c r="L24" s="15">
        <v>2</v>
      </c>
      <c r="M24" s="16">
        <f t="shared" si="56"/>
        <v>140</v>
      </c>
      <c r="N24" s="15">
        <v>0</v>
      </c>
      <c r="O24" s="16">
        <f t="shared" si="43"/>
        <v>0</v>
      </c>
      <c r="P24" s="15">
        <v>0</v>
      </c>
      <c r="Q24" s="16">
        <f t="shared" si="44"/>
        <v>0</v>
      </c>
      <c r="R24" s="15">
        <v>0</v>
      </c>
      <c r="S24" s="16">
        <f t="shared" si="45"/>
        <v>0</v>
      </c>
      <c r="T24" s="15">
        <v>1</v>
      </c>
      <c r="U24" s="16">
        <f t="shared" si="46"/>
        <v>133</v>
      </c>
      <c r="V24" s="15">
        <v>0</v>
      </c>
      <c r="W24" s="16">
        <f t="shared" si="47"/>
        <v>0</v>
      </c>
      <c r="X24" s="15">
        <v>0</v>
      </c>
      <c r="Y24" s="16">
        <f t="shared" si="48"/>
        <v>0</v>
      </c>
      <c r="Z24" s="15">
        <v>0</v>
      </c>
      <c r="AA24" s="16">
        <f t="shared" si="49"/>
        <v>0</v>
      </c>
      <c r="AB24" s="15">
        <v>0</v>
      </c>
      <c r="AC24" s="16">
        <f t="shared" si="50"/>
        <v>0</v>
      </c>
      <c r="AD24" s="15"/>
      <c r="AE24" s="16">
        <f t="shared" si="3"/>
        <v>0</v>
      </c>
      <c r="AF24" s="15">
        <v>0</v>
      </c>
      <c r="AG24" s="16">
        <f t="shared" si="51"/>
        <v>0</v>
      </c>
      <c r="AH24" s="15">
        <v>0</v>
      </c>
      <c r="AI24" s="16">
        <f t="shared" si="52"/>
        <v>0</v>
      </c>
      <c r="AJ24" s="15">
        <v>0</v>
      </c>
      <c r="AK24" s="16">
        <f t="shared" si="53"/>
        <v>0</v>
      </c>
      <c r="AL24" s="15">
        <v>0</v>
      </c>
      <c r="AM24" s="16">
        <f t="shared" si="54"/>
        <v>0</v>
      </c>
      <c r="AN24" s="15">
        <v>0</v>
      </c>
      <c r="AO24" s="16">
        <f t="shared" si="4"/>
        <v>0</v>
      </c>
      <c r="AP24" s="15">
        <v>0</v>
      </c>
      <c r="AQ24" s="16">
        <f t="shared" si="55"/>
        <v>0</v>
      </c>
      <c r="AR24" s="15">
        <v>0</v>
      </c>
      <c r="AS24" s="16">
        <f t="shared" si="5"/>
        <v>0</v>
      </c>
      <c r="AT24" s="15"/>
      <c r="AU24" s="16">
        <f t="shared" si="6"/>
        <v>0</v>
      </c>
      <c r="AV24" s="15"/>
      <c r="AW24" s="16">
        <f t="shared" si="7"/>
        <v>0</v>
      </c>
      <c r="AX24" s="15">
        <v>0</v>
      </c>
      <c r="AY24" s="16">
        <f t="shared" si="8"/>
        <v>0</v>
      </c>
      <c r="AZ24" s="15">
        <v>0</v>
      </c>
      <c r="BA24" s="16">
        <f t="shared" si="9"/>
        <v>0</v>
      </c>
      <c r="BB24" s="15">
        <v>0</v>
      </c>
      <c r="BC24" s="16">
        <f t="shared" si="10"/>
        <v>0</v>
      </c>
      <c r="BD24" s="15">
        <v>0</v>
      </c>
      <c r="BE24" s="16">
        <f t="shared" si="11"/>
        <v>0</v>
      </c>
      <c r="BF24" s="15">
        <v>0</v>
      </c>
      <c r="BG24" s="16">
        <f t="shared" si="12"/>
        <v>0</v>
      </c>
      <c r="BH24" s="15">
        <v>0</v>
      </c>
      <c r="BI24" s="16">
        <f t="shared" si="13"/>
        <v>0</v>
      </c>
      <c r="BJ24" s="15">
        <v>0</v>
      </c>
      <c r="BK24" s="16">
        <f t="shared" si="14"/>
        <v>0</v>
      </c>
      <c r="BL24" s="15">
        <v>0</v>
      </c>
      <c r="BM24" s="16">
        <f t="shared" si="0"/>
        <v>0</v>
      </c>
      <c r="BN24" s="15">
        <v>0</v>
      </c>
      <c r="BO24" s="16">
        <f t="shared" si="15"/>
        <v>0</v>
      </c>
      <c r="BP24" s="15">
        <v>0</v>
      </c>
      <c r="BQ24" s="16">
        <f t="shared" si="16"/>
        <v>0</v>
      </c>
      <c r="BR24" s="22">
        <f t="shared" si="58"/>
        <v>680</v>
      </c>
      <c r="BS24" s="55">
        <v>8</v>
      </c>
      <c r="BT24">
        <v>22</v>
      </c>
      <c r="BU24" s="47">
        <f t="shared" si="17"/>
        <v>542.78416347381858</v>
      </c>
      <c r="BV24" s="47">
        <f t="shared" si="18"/>
        <v>43.422733077905484</v>
      </c>
      <c r="BW24" s="47">
        <f t="shared" si="19"/>
        <v>93.793103448275858</v>
      </c>
      <c r="BX24" s="47">
        <f t="shared" si="20"/>
        <v>679.99999999999989</v>
      </c>
    </row>
    <row r="25" spans="1:76" ht="15" thickBot="1" x14ac:dyDescent="0.35">
      <c r="A25" s="14" t="s">
        <v>57</v>
      </c>
      <c r="B25" s="15">
        <v>1</v>
      </c>
      <c r="C25" s="16">
        <f t="shared" si="39"/>
        <v>70</v>
      </c>
      <c r="D25" s="15">
        <v>5</v>
      </c>
      <c r="E25" s="16">
        <f t="shared" si="40"/>
        <v>135</v>
      </c>
      <c r="F25" s="15">
        <v>0</v>
      </c>
      <c r="G25" s="16">
        <f t="shared" si="41"/>
        <v>0</v>
      </c>
      <c r="H25" s="15">
        <v>2</v>
      </c>
      <c r="I25" s="16">
        <f t="shared" si="42"/>
        <v>136</v>
      </c>
      <c r="J25" s="15"/>
      <c r="K25" s="16">
        <f t="shared" si="2"/>
        <v>0</v>
      </c>
      <c r="L25" s="15">
        <v>2</v>
      </c>
      <c r="M25" s="16">
        <f t="shared" si="56"/>
        <v>140</v>
      </c>
      <c r="N25" s="15">
        <v>0</v>
      </c>
      <c r="O25" s="16">
        <f t="shared" si="43"/>
        <v>0</v>
      </c>
      <c r="P25" s="15">
        <v>0</v>
      </c>
      <c r="Q25" s="16">
        <f t="shared" si="44"/>
        <v>0</v>
      </c>
      <c r="R25" s="15">
        <v>0</v>
      </c>
      <c r="S25" s="16">
        <f t="shared" si="45"/>
        <v>0</v>
      </c>
      <c r="T25" s="15">
        <v>1</v>
      </c>
      <c r="U25" s="16">
        <f t="shared" si="46"/>
        <v>133</v>
      </c>
      <c r="V25" s="15">
        <v>0</v>
      </c>
      <c r="W25" s="16">
        <f t="shared" si="47"/>
        <v>0</v>
      </c>
      <c r="X25" s="15">
        <v>0</v>
      </c>
      <c r="Y25" s="16">
        <f t="shared" si="48"/>
        <v>0</v>
      </c>
      <c r="Z25" s="15">
        <v>0</v>
      </c>
      <c r="AA25" s="16">
        <f t="shared" si="49"/>
        <v>0</v>
      </c>
      <c r="AB25" s="15">
        <v>0</v>
      </c>
      <c r="AC25" s="16">
        <f t="shared" si="50"/>
        <v>0</v>
      </c>
      <c r="AD25" s="15"/>
      <c r="AE25" s="16">
        <f t="shared" si="3"/>
        <v>0</v>
      </c>
      <c r="AF25" s="15">
        <v>0</v>
      </c>
      <c r="AG25" s="16">
        <f t="shared" si="51"/>
        <v>0</v>
      </c>
      <c r="AH25" s="15">
        <v>0</v>
      </c>
      <c r="AI25" s="16">
        <f t="shared" si="52"/>
        <v>0</v>
      </c>
      <c r="AJ25" s="15">
        <v>0</v>
      </c>
      <c r="AK25" s="16">
        <f t="shared" si="53"/>
        <v>0</v>
      </c>
      <c r="AL25" s="15">
        <v>0</v>
      </c>
      <c r="AM25" s="16">
        <f t="shared" si="54"/>
        <v>0</v>
      </c>
      <c r="AN25" s="15">
        <v>0</v>
      </c>
      <c r="AO25" s="16">
        <f t="shared" si="4"/>
        <v>0</v>
      </c>
      <c r="AP25" s="15">
        <v>0</v>
      </c>
      <c r="AQ25" s="16">
        <f t="shared" si="55"/>
        <v>0</v>
      </c>
      <c r="AR25" s="15">
        <v>0</v>
      </c>
      <c r="AS25" s="16">
        <f t="shared" si="5"/>
        <v>0</v>
      </c>
      <c r="AT25" s="15"/>
      <c r="AU25" s="16">
        <f t="shared" si="6"/>
        <v>0</v>
      </c>
      <c r="AV25" s="15"/>
      <c r="AW25" s="16">
        <f t="shared" si="7"/>
        <v>0</v>
      </c>
      <c r="AX25" s="15">
        <v>0</v>
      </c>
      <c r="AY25" s="16">
        <f t="shared" si="8"/>
        <v>0</v>
      </c>
      <c r="AZ25" s="15">
        <v>0</v>
      </c>
      <c r="BA25" s="16">
        <f t="shared" si="9"/>
        <v>0</v>
      </c>
      <c r="BB25" s="15">
        <v>0</v>
      </c>
      <c r="BC25" s="16">
        <f t="shared" si="10"/>
        <v>0</v>
      </c>
      <c r="BD25" s="15">
        <v>0</v>
      </c>
      <c r="BE25" s="16">
        <f t="shared" si="11"/>
        <v>0</v>
      </c>
      <c r="BF25" s="15">
        <v>0</v>
      </c>
      <c r="BG25" s="16">
        <f t="shared" si="12"/>
        <v>0</v>
      </c>
      <c r="BH25" s="15">
        <v>0</v>
      </c>
      <c r="BI25" s="16">
        <f t="shared" si="13"/>
        <v>0</v>
      </c>
      <c r="BJ25" s="15">
        <v>0</v>
      </c>
      <c r="BK25" s="16">
        <f t="shared" si="14"/>
        <v>0</v>
      </c>
      <c r="BL25" s="15">
        <v>0</v>
      </c>
      <c r="BM25" s="16">
        <f t="shared" si="0"/>
        <v>0</v>
      </c>
      <c r="BN25" s="15">
        <v>0</v>
      </c>
      <c r="BO25" s="16">
        <f t="shared" si="15"/>
        <v>0</v>
      </c>
      <c r="BP25" s="15">
        <v>0</v>
      </c>
      <c r="BQ25" s="16">
        <f t="shared" si="16"/>
        <v>0</v>
      </c>
      <c r="BR25" s="22">
        <f t="shared" si="58"/>
        <v>614</v>
      </c>
      <c r="BS25" s="55">
        <v>9</v>
      </c>
      <c r="BT25">
        <v>23</v>
      </c>
      <c r="BU25" s="47">
        <f t="shared" si="17"/>
        <v>490.10217113665391</v>
      </c>
      <c r="BV25" s="47">
        <f t="shared" si="18"/>
        <v>39.208173690932313</v>
      </c>
      <c r="BW25" s="47">
        <f t="shared" si="19"/>
        <v>84.689655172413808</v>
      </c>
      <c r="BX25" s="47">
        <f t="shared" si="20"/>
        <v>614.00000000000011</v>
      </c>
    </row>
    <row r="26" spans="1:76" ht="15" thickBot="1" x14ac:dyDescent="0.35">
      <c r="A26" s="14" t="s">
        <v>58</v>
      </c>
      <c r="B26" s="15"/>
      <c r="C26" s="16">
        <f t="shared" si="39"/>
        <v>0</v>
      </c>
      <c r="D26" s="15"/>
      <c r="E26" s="16">
        <f t="shared" si="40"/>
        <v>0</v>
      </c>
      <c r="F26" s="15"/>
      <c r="G26" s="16">
        <f t="shared" si="41"/>
        <v>0</v>
      </c>
      <c r="H26" s="15"/>
      <c r="I26" s="16">
        <f t="shared" si="42"/>
        <v>0</v>
      </c>
      <c r="J26" s="15"/>
      <c r="K26" s="16">
        <f t="shared" si="2"/>
        <v>0</v>
      </c>
      <c r="L26" s="15"/>
      <c r="M26" s="16">
        <f t="shared" si="56"/>
        <v>0</v>
      </c>
      <c r="N26" s="15"/>
      <c r="O26" s="16">
        <f t="shared" si="43"/>
        <v>0</v>
      </c>
      <c r="P26" s="15"/>
      <c r="Q26" s="16">
        <f t="shared" si="44"/>
        <v>0</v>
      </c>
      <c r="R26" s="15"/>
      <c r="S26" s="16">
        <f t="shared" si="45"/>
        <v>0</v>
      </c>
      <c r="T26" s="15"/>
      <c r="U26" s="16">
        <f t="shared" si="46"/>
        <v>0</v>
      </c>
      <c r="V26" s="15"/>
      <c r="W26" s="16">
        <f t="shared" si="47"/>
        <v>0</v>
      </c>
      <c r="X26" s="15"/>
      <c r="Y26" s="16">
        <f t="shared" si="48"/>
        <v>0</v>
      </c>
      <c r="Z26" s="15"/>
      <c r="AA26" s="16">
        <f t="shared" si="49"/>
        <v>0</v>
      </c>
      <c r="AB26" s="15"/>
      <c r="AC26" s="16">
        <f t="shared" si="50"/>
        <v>0</v>
      </c>
      <c r="AD26" s="15"/>
      <c r="AE26" s="16">
        <f t="shared" si="3"/>
        <v>0</v>
      </c>
      <c r="AF26" s="15"/>
      <c r="AG26" s="16">
        <f t="shared" si="51"/>
        <v>0</v>
      </c>
      <c r="AH26" s="15"/>
      <c r="AI26" s="16">
        <f t="shared" si="52"/>
        <v>0</v>
      </c>
      <c r="AJ26" s="15"/>
      <c r="AK26" s="16">
        <f t="shared" si="53"/>
        <v>0</v>
      </c>
      <c r="AL26" s="15"/>
      <c r="AM26" s="16">
        <f t="shared" si="54"/>
        <v>0</v>
      </c>
      <c r="AN26" s="15"/>
      <c r="AO26" s="16">
        <f t="shared" si="4"/>
        <v>0</v>
      </c>
      <c r="AP26" s="15"/>
      <c r="AQ26" s="16">
        <f t="shared" si="55"/>
        <v>0</v>
      </c>
      <c r="AR26" s="15"/>
      <c r="AS26" s="16">
        <f t="shared" si="5"/>
        <v>0</v>
      </c>
      <c r="AT26" s="15"/>
      <c r="AU26" s="16">
        <f t="shared" si="6"/>
        <v>0</v>
      </c>
      <c r="AV26" s="15"/>
      <c r="AW26" s="16">
        <f t="shared" si="7"/>
        <v>0</v>
      </c>
      <c r="AX26" s="15"/>
      <c r="AY26" s="16">
        <f t="shared" si="8"/>
        <v>0</v>
      </c>
      <c r="AZ26" s="15"/>
      <c r="BA26" s="16">
        <f t="shared" si="9"/>
        <v>0</v>
      </c>
      <c r="BB26" s="15"/>
      <c r="BC26" s="16">
        <f t="shared" si="10"/>
        <v>0</v>
      </c>
      <c r="BD26" s="15"/>
      <c r="BE26" s="16">
        <f t="shared" si="11"/>
        <v>0</v>
      </c>
      <c r="BF26" s="15"/>
      <c r="BG26" s="16">
        <f t="shared" si="12"/>
        <v>0</v>
      </c>
      <c r="BH26" s="15"/>
      <c r="BI26" s="16">
        <f t="shared" si="13"/>
        <v>0</v>
      </c>
      <c r="BJ26" s="15"/>
      <c r="BK26" s="16">
        <f t="shared" si="14"/>
        <v>0</v>
      </c>
      <c r="BL26" s="15"/>
      <c r="BM26" s="16">
        <f t="shared" si="0"/>
        <v>0</v>
      </c>
      <c r="BN26" s="15"/>
      <c r="BO26" s="16">
        <f t="shared" si="15"/>
        <v>0</v>
      </c>
      <c r="BP26" s="15"/>
      <c r="BQ26" s="16">
        <f t="shared" si="16"/>
        <v>0</v>
      </c>
      <c r="BR26" s="22">
        <f t="shared" si="57"/>
        <v>0</v>
      </c>
      <c r="BS26" s="55"/>
      <c r="BT26">
        <v>24</v>
      </c>
      <c r="BU26" s="47">
        <f t="shared" si="17"/>
        <v>0</v>
      </c>
      <c r="BV26" s="47">
        <f t="shared" si="18"/>
        <v>0</v>
      </c>
      <c r="BW26" s="47">
        <f t="shared" si="19"/>
        <v>0</v>
      </c>
      <c r="BX26" s="47">
        <f t="shared" si="20"/>
        <v>0</v>
      </c>
    </row>
    <row r="27" spans="1:76" ht="15" thickBot="1" x14ac:dyDescent="0.35">
      <c r="A27" s="14" t="s">
        <v>59</v>
      </c>
      <c r="B27" s="15">
        <v>1</v>
      </c>
      <c r="C27" s="16">
        <f t="shared" si="39"/>
        <v>70</v>
      </c>
      <c r="D27" s="15">
        <v>1</v>
      </c>
      <c r="E27" s="16">
        <f t="shared" si="40"/>
        <v>27</v>
      </c>
      <c r="F27" s="15">
        <v>0</v>
      </c>
      <c r="G27" s="16">
        <f t="shared" si="41"/>
        <v>0</v>
      </c>
      <c r="H27" s="15">
        <v>3</v>
      </c>
      <c r="I27" s="16">
        <f t="shared" si="42"/>
        <v>204</v>
      </c>
      <c r="J27" s="15"/>
      <c r="K27" s="16">
        <f t="shared" si="2"/>
        <v>0</v>
      </c>
      <c r="L27" s="15">
        <v>0</v>
      </c>
      <c r="M27" s="16">
        <f t="shared" si="56"/>
        <v>0</v>
      </c>
      <c r="N27" s="15">
        <v>0</v>
      </c>
      <c r="O27" s="16">
        <f t="shared" si="43"/>
        <v>0</v>
      </c>
      <c r="P27" s="15">
        <v>1</v>
      </c>
      <c r="Q27" s="16">
        <f t="shared" si="44"/>
        <v>135</v>
      </c>
      <c r="R27" s="15">
        <v>0</v>
      </c>
      <c r="S27" s="16">
        <f t="shared" si="45"/>
        <v>0</v>
      </c>
      <c r="T27" s="15">
        <v>1</v>
      </c>
      <c r="U27" s="16">
        <f t="shared" si="46"/>
        <v>133</v>
      </c>
      <c r="V27" s="15">
        <v>0</v>
      </c>
      <c r="W27" s="16">
        <f t="shared" si="47"/>
        <v>0</v>
      </c>
      <c r="X27" s="15">
        <v>2</v>
      </c>
      <c r="Y27" s="16">
        <f t="shared" si="48"/>
        <v>136</v>
      </c>
      <c r="Z27" s="15">
        <v>0</v>
      </c>
      <c r="AA27" s="16">
        <f t="shared" si="49"/>
        <v>0</v>
      </c>
      <c r="AB27" s="15">
        <v>0</v>
      </c>
      <c r="AC27" s="16">
        <f t="shared" si="50"/>
        <v>0</v>
      </c>
      <c r="AD27" s="15"/>
      <c r="AE27" s="16">
        <f t="shared" si="3"/>
        <v>0</v>
      </c>
      <c r="AF27" s="15">
        <v>1</v>
      </c>
      <c r="AG27" s="16">
        <f t="shared" si="51"/>
        <v>165</v>
      </c>
      <c r="AH27" s="15">
        <v>0</v>
      </c>
      <c r="AI27" s="16">
        <f t="shared" si="52"/>
        <v>0</v>
      </c>
      <c r="AJ27" s="15">
        <v>0</v>
      </c>
      <c r="AK27" s="16">
        <f t="shared" si="53"/>
        <v>0</v>
      </c>
      <c r="AL27" s="15">
        <v>0</v>
      </c>
      <c r="AM27" s="16">
        <f t="shared" si="54"/>
        <v>0</v>
      </c>
      <c r="AN27" s="15">
        <v>0</v>
      </c>
      <c r="AO27" s="16">
        <f t="shared" si="4"/>
        <v>0</v>
      </c>
      <c r="AP27" s="15">
        <v>3</v>
      </c>
      <c r="AQ27" s="16">
        <f t="shared" si="55"/>
        <v>276</v>
      </c>
      <c r="AR27" s="15">
        <v>0</v>
      </c>
      <c r="AS27" s="16">
        <f t="shared" si="5"/>
        <v>0</v>
      </c>
      <c r="AT27" s="15"/>
      <c r="AU27" s="16">
        <f t="shared" si="6"/>
        <v>0</v>
      </c>
      <c r="AV27" s="15"/>
      <c r="AW27" s="16">
        <f t="shared" si="7"/>
        <v>0</v>
      </c>
      <c r="AX27" s="15">
        <v>0</v>
      </c>
      <c r="AY27" s="16">
        <f t="shared" si="8"/>
        <v>0</v>
      </c>
      <c r="AZ27" s="15">
        <v>0</v>
      </c>
      <c r="BA27" s="16">
        <f t="shared" si="9"/>
        <v>0</v>
      </c>
      <c r="BB27" s="15">
        <v>0</v>
      </c>
      <c r="BC27" s="16">
        <f t="shared" si="10"/>
        <v>0</v>
      </c>
      <c r="BD27" s="15">
        <v>0</v>
      </c>
      <c r="BE27" s="16">
        <f t="shared" si="11"/>
        <v>0</v>
      </c>
      <c r="BF27" s="15">
        <v>0</v>
      </c>
      <c r="BG27" s="16">
        <f t="shared" si="12"/>
        <v>0</v>
      </c>
      <c r="BH27" s="15">
        <v>0</v>
      </c>
      <c r="BI27" s="16">
        <f t="shared" si="13"/>
        <v>0</v>
      </c>
      <c r="BJ27" s="15">
        <v>1</v>
      </c>
      <c r="BK27" s="16">
        <f t="shared" si="14"/>
        <v>68</v>
      </c>
      <c r="BL27" s="15">
        <v>0</v>
      </c>
      <c r="BM27" s="16">
        <f t="shared" si="0"/>
        <v>0</v>
      </c>
      <c r="BN27" s="15">
        <v>0</v>
      </c>
      <c r="BO27" s="16">
        <f t="shared" si="15"/>
        <v>0</v>
      </c>
      <c r="BP27" s="15">
        <v>0</v>
      </c>
      <c r="BQ27" s="16">
        <f t="shared" si="16"/>
        <v>0</v>
      </c>
      <c r="BR27" s="22">
        <f t="shared" si="57"/>
        <v>1214</v>
      </c>
      <c r="BS27" s="55">
        <v>8</v>
      </c>
      <c r="BT27">
        <v>25</v>
      </c>
      <c r="BU27" s="47">
        <f t="shared" si="17"/>
        <v>969.02937420178796</v>
      </c>
      <c r="BV27" s="47">
        <f t="shared" si="18"/>
        <v>77.522349936143044</v>
      </c>
      <c r="BW27" s="47">
        <f t="shared" si="19"/>
        <v>167.44827586206895</v>
      </c>
      <c r="BX27" s="47">
        <f t="shared" si="20"/>
        <v>1214</v>
      </c>
    </row>
    <row r="28" spans="1:76" ht="15" thickBot="1" x14ac:dyDescent="0.35">
      <c r="A28" s="14" t="s">
        <v>60</v>
      </c>
      <c r="B28" s="15">
        <v>0</v>
      </c>
      <c r="C28" s="16">
        <f t="shared" si="39"/>
        <v>0</v>
      </c>
      <c r="D28" s="15">
        <v>3</v>
      </c>
      <c r="E28" s="16">
        <f t="shared" si="40"/>
        <v>81</v>
      </c>
      <c r="F28" s="15">
        <v>0</v>
      </c>
      <c r="G28" s="16">
        <f t="shared" si="41"/>
        <v>0</v>
      </c>
      <c r="H28" s="15">
        <v>6</v>
      </c>
      <c r="I28" s="16">
        <f t="shared" si="42"/>
        <v>408</v>
      </c>
      <c r="J28" s="15"/>
      <c r="K28" s="16">
        <f t="shared" si="2"/>
        <v>0</v>
      </c>
      <c r="L28" s="15">
        <v>5</v>
      </c>
      <c r="M28" s="16">
        <f t="shared" si="56"/>
        <v>350</v>
      </c>
      <c r="N28" s="15">
        <v>0</v>
      </c>
      <c r="O28" s="16">
        <f t="shared" si="43"/>
        <v>0</v>
      </c>
      <c r="P28" s="15">
        <v>0</v>
      </c>
      <c r="Q28" s="16">
        <f t="shared" si="44"/>
        <v>0</v>
      </c>
      <c r="R28" s="15">
        <v>0</v>
      </c>
      <c r="S28" s="16">
        <f t="shared" si="45"/>
        <v>0</v>
      </c>
      <c r="T28" s="15">
        <v>2</v>
      </c>
      <c r="U28" s="16">
        <f t="shared" si="46"/>
        <v>266</v>
      </c>
      <c r="V28" s="15">
        <v>1</v>
      </c>
      <c r="W28" s="16">
        <f t="shared" si="47"/>
        <v>63</v>
      </c>
      <c r="X28" s="15">
        <v>5</v>
      </c>
      <c r="Y28" s="16">
        <f t="shared" si="48"/>
        <v>340</v>
      </c>
      <c r="Z28" s="15">
        <v>0</v>
      </c>
      <c r="AA28" s="16">
        <f t="shared" si="49"/>
        <v>0</v>
      </c>
      <c r="AB28" s="15">
        <v>0</v>
      </c>
      <c r="AC28" s="16">
        <f t="shared" si="50"/>
        <v>0</v>
      </c>
      <c r="AD28" s="15"/>
      <c r="AE28" s="16">
        <f t="shared" si="3"/>
        <v>0</v>
      </c>
      <c r="AF28" s="15">
        <v>0</v>
      </c>
      <c r="AG28" s="16">
        <f t="shared" si="51"/>
        <v>0</v>
      </c>
      <c r="AH28" s="15">
        <v>0</v>
      </c>
      <c r="AI28" s="16">
        <f t="shared" si="52"/>
        <v>0</v>
      </c>
      <c r="AJ28" s="15">
        <v>1</v>
      </c>
      <c r="AK28" s="16">
        <f t="shared" si="53"/>
        <v>145</v>
      </c>
      <c r="AL28" s="15">
        <v>1</v>
      </c>
      <c r="AM28" s="16">
        <f t="shared" si="54"/>
        <v>138</v>
      </c>
      <c r="AN28" s="15">
        <v>0</v>
      </c>
      <c r="AO28" s="16">
        <f t="shared" si="4"/>
        <v>0</v>
      </c>
      <c r="AP28" s="15">
        <v>0</v>
      </c>
      <c r="AQ28" s="16">
        <f t="shared" si="55"/>
        <v>0</v>
      </c>
      <c r="AR28" s="15">
        <v>0</v>
      </c>
      <c r="AS28" s="16">
        <f t="shared" si="5"/>
        <v>0</v>
      </c>
      <c r="AT28" s="15"/>
      <c r="AU28" s="16">
        <f t="shared" si="6"/>
        <v>0</v>
      </c>
      <c r="AV28" s="15"/>
      <c r="AW28" s="16">
        <f t="shared" si="7"/>
        <v>0</v>
      </c>
      <c r="AX28" s="15">
        <v>0</v>
      </c>
      <c r="AY28" s="16">
        <f t="shared" si="8"/>
        <v>0</v>
      </c>
      <c r="AZ28" s="15">
        <v>0</v>
      </c>
      <c r="BA28" s="16">
        <f t="shared" si="9"/>
        <v>0</v>
      </c>
      <c r="BB28" s="15">
        <v>0</v>
      </c>
      <c r="BC28" s="16">
        <f t="shared" si="10"/>
        <v>0</v>
      </c>
      <c r="BD28" s="15">
        <v>0</v>
      </c>
      <c r="BE28" s="16">
        <f t="shared" si="11"/>
        <v>0</v>
      </c>
      <c r="BF28" s="15">
        <v>0</v>
      </c>
      <c r="BG28" s="16">
        <f t="shared" si="12"/>
        <v>0</v>
      </c>
      <c r="BH28" s="15">
        <v>0</v>
      </c>
      <c r="BI28" s="16">
        <f t="shared" si="13"/>
        <v>0</v>
      </c>
      <c r="BJ28" s="15">
        <v>0</v>
      </c>
      <c r="BK28" s="16">
        <f t="shared" si="14"/>
        <v>0</v>
      </c>
      <c r="BL28" s="15">
        <v>0</v>
      </c>
      <c r="BM28" s="16">
        <f t="shared" si="0"/>
        <v>0</v>
      </c>
      <c r="BN28" s="15">
        <v>0</v>
      </c>
      <c r="BO28" s="16">
        <f t="shared" si="15"/>
        <v>0</v>
      </c>
      <c r="BP28" s="15">
        <v>0</v>
      </c>
      <c r="BQ28" s="16">
        <f t="shared" si="16"/>
        <v>0</v>
      </c>
      <c r="BR28" s="22">
        <f t="shared" si="57"/>
        <v>1791</v>
      </c>
      <c r="BS28" s="55">
        <v>18</v>
      </c>
      <c r="BT28">
        <v>26</v>
      </c>
      <c r="BU28" s="47">
        <f t="shared" si="17"/>
        <v>1429.5977011494253</v>
      </c>
      <c r="BV28" s="47">
        <f t="shared" si="18"/>
        <v>114.36781609195403</v>
      </c>
      <c r="BW28" s="47">
        <f t="shared" si="19"/>
        <v>247.0344827586207</v>
      </c>
      <c r="BX28" s="47">
        <f t="shared" si="20"/>
        <v>1791</v>
      </c>
    </row>
    <row r="29" spans="1:76" ht="15" thickBot="1" x14ac:dyDescent="0.35">
      <c r="A29" s="14" t="s">
        <v>61</v>
      </c>
      <c r="B29" s="15">
        <v>1</v>
      </c>
      <c r="C29" s="16">
        <f t="shared" si="39"/>
        <v>70</v>
      </c>
      <c r="D29" s="15">
        <v>11</v>
      </c>
      <c r="E29" s="16">
        <f t="shared" si="40"/>
        <v>297</v>
      </c>
      <c r="F29" s="15">
        <v>0</v>
      </c>
      <c r="G29" s="16">
        <f t="shared" si="41"/>
        <v>0</v>
      </c>
      <c r="H29" s="15">
        <v>3</v>
      </c>
      <c r="I29" s="16">
        <f t="shared" si="42"/>
        <v>204</v>
      </c>
      <c r="J29" s="15"/>
      <c r="K29" s="16">
        <f t="shared" si="2"/>
        <v>0</v>
      </c>
      <c r="L29" s="15">
        <v>8</v>
      </c>
      <c r="M29" s="16">
        <f t="shared" si="56"/>
        <v>560</v>
      </c>
      <c r="N29" s="15">
        <v>1</v>
      </c>
      <c r="O29" s="16">
        <f t="shared" si="43"/>
        <v>122</v>
      </c>
      <c r="P29" s="15">
        <v>0</v>
      </c>
      <c r="Q29" s="16">
        <f t="shared" si="44"/>
        <v>0</v>
      </c>
      <c r="R29" s="15">
        <v>0</v>
      </c>
      <c r="S29" s="16">
        <f t="shared" si="45"/>
        <v>0</v>
      </c>
      <c r="T29" s="15">
        <v>3</v>
      </c>
      <c r="U29" s="16">
        <f t="shared" si="46"/>
        <v>399</v>
      </c>
      <c r="V29" s="15">
        <v>0</v>
      </c>
      <c r="W29" s="16">
        <f t="shared" si="47"/>
        <v>0</v>
      </c>
      <c r="X29" s="15">
        <v>5</v>
      </c>
      <c r="Y29" s="16">
        <f t="shared" si="48"/>
        <v>340</v>
      </c>
      <c r="Z29" s="15">
        <v>0</v>
      </c>
      <c r="AA29" s="16">
        <f t="shared" si="49"/>
        <v>0</v>
      </c>
      <c r="AB29" s="15">
        <v>0</v>
      </c>
      <c r="AC29" s="16">
        <f t="shared" si="50"/>
        <v>0</v>
      </c>
      <c r="AD29" s="15"/>
      <c r="AE29" s="16">
        <f t="shared" si="3"/>
        <v>0</v>
      </c>
      <c r="AF29" s="15">
        <v>0</v>
      </c>
      <c r="AG29" s="16">
        <f t="shared" si="51"/>
        <v>0</v>
      </c>
      <c r="AH29" s="15">
        <v>0</v>
      </c>
      <c r="AI29" s="16">
        <f t="shared" si="52"/>
        <v>0</v>
      </c>
      <c r="AJ29" s="15">
        <v>0</v>
      </c>
      <c r="AK29" s="16">
        <f t="shared" si="53"/>
        <v>0</v>
      </c>
      <c r="AL29" s="15">
        <v>0</v>
      </c>
      <c r="AM29" s="16">
        <f t="shared" si="54"/>
        <v>0</v>
      </c>
      <c r="AN29" s="15">
        <v>0</v>
      </c>
      <c r="AO29" s="16">
        <f t="shared" si="4"/>
        <v>0</v>
      </c>
      <c r="AP29" s="15">
        <v>4</v>
      </c>
      <c r="AQ29" s="16">
        <f t="shared" si="55"/>
        <v>368</v>
      </c>
      <c r="AR29" s="15">
        <v>0</v>
      </c>
      <c r="AS29" s="16">
        <f t="shared" si="5"/>
        <v>0</v>
      </c>
      <c r="AT29" s="15"/>
      <c r="AU29" s="16">
        <f t="shared" si="6"/>
        <v>0</v>
      </c>
      <c r="AV29" s="15"/>
      <c r="AW29" s="16">
        <f t="shared" si="7"/>
        <v>0</v>
      </c>
      <c r="AX29" s="15">
        <v>0</v>
      </c>
      <c r="AY29" s="16">
        <f t="shared" si="8"/>
        <v>0</v>
      </c>
      <c r="AZ29" s="15">
        <v>0</v>
      </c>
      <c r="BA29" s="16">
        <f t="shared" si="9"/>
        <v>0</v>
      </c>
      <c r="BB29" s="15">
        <v>0</v>
      </c>
      <c r="BC29" s="16">
        <f t="shared" si="10"/>
        <v>0</v>
      </c>
      <c r="BD29" s="15">
        <v>0</v>
      </c>
      <c r="BE29" s="16">
        <f t="shared" si="11"/>
        <v>0</v>
      </c>
      <c r="BF29" s="15">
        <v>1</v>
      </c>
      <c r="BG29" s="16">
        <f t="shared" si="12"/>
        <v>9</v>
      </c>
      <c r="BH29" s="15">
        <v>0</v>
      </c>
      <c r="BI29" s="16">
        <f t="shared" si="13"/>
        <v>0</v>
      </c>
      <c r="BJ29" s="15">
        <v>0</v>
      </c>
      <c r="BK29" s="16">
        <f t="shared" si="14"/>
        <v>0</v>
      </c>
      <c r="BL29" s="15">
        <v>0</v>
      </c>
      <c r="BM29" s="16">
        <f t="shared" si="0"/>
        <v>0</v>
      </c>
      <c r="BN29" s="15">
        <v>0</v>
      </c>
      <c r="BO29" s="16">
        <f t="shared" si="15"/>
        <v>0</v>
      </c>
      <c r="BP29" s="15">
        <v>0</v>
      </c>
      <c r="BQ29" s="16">
        <f t="shared" si="16"/>
        <v>0</v>
      </c>
      <c r="BR29" s="22">
        <f t="shared" si="57"/>
        <v>2369</v>
      </c>
      <c r="BS29" s="55">
        <v>23</v>
      </c>
      <c r="BT29">
        <v>27</v>
      </c>
      <c r="BU29" s="47">
        <f t="shared" si="17"/>
        <v>1890.9642401021711</v>
      </c>
      <c r="BV29" s="47">
        <f t="shared" si="18"/>
        <v>151.27713920817368</v>
      </c>
      <c r="BW29" s="47">
        <f t="shared" si="19"/>
        <v>326.75862068965517</v>
      </c>
      <c r="BX29" s="47">
        <f t="shared" si="20"/>
        <v>2369</v>
      </c>
    </row>
    <row r="30" spans="1:76" ht="15" thickBot="1" x14ac:dyDescent="0.35">
      <c r="A30" s="14" t="s">
        <v>62</v>
      </c>
      <c r="B30" s="15">
        <v>1</v>
      </c>
      <c r="C30" s="16">
        <f t="shared" si="39"/>
        <v>70</v>
      </c>
      <c r="D30" s="15">
        <v>6</v>
      </c>
      <c r="E30" s="16">
        <f t="shared" si="40"/>
        <v>162</v>
      </c>
      <c r="F30" s="15">
        <v>1</v>
      </c>
      <c r="G30" s="16">
        <f t="shared" si="41"/>
        <v>54</v>
      </c>
      <c r="H30" s="15">
        <v>6</v>
      </c>
      <c r="I30" s="16">
        <f t="shared" si="42"/>
        <v>408</v>
      </c>
      <c r="J30" s="15"/>
      <c r="K30" s="16">
        <f t="shared" si="2"/>
        <v>0</v>
      </c>
      <c r="L30" s="15">
        <v>7</v>
      </c>
      <c r="M30" s="16">
        <f t="shared" si="56"/>
        <v>490</v>
      </c>
      <c r="N30" s="15">
        <v>0</v>
      </c>
      <c r="O30" s="16">
        <f t="shared" si="43"/>
        <v>0</v>
      </c>
      <c r="P30" s="15">
        <v>0</v>
      </c>
      <c r="Q30" s="16">
        <f t="shared" si="44"/>
        <v>0</v>
      </c>
      <c r="R30" s="15">
        <v>0</v>
      </c>
      <c r="S30" s="16">
        <f t="shared" si="45"/>
        <v>0</v>
      </c>
      <c r="T30" s="15">
        <v>4</v>
      </c>
      <c r="U30" s="16">
        <f t="shared" si="46"/>
        <v>532</v>
      </c>
      <c r="V30" s="15">
        <v>0</v>
      </c>
      <c r="W30" s="16">
        <f t="shared" si="47"/>
        <v>0</v>
      </c>
      <c r="X30" s="15">
        <v>7</v>
      </c>
      <c r="Y30" s="16">
        <f t="shared" si="48"/>
        <v>476</v>
      </c>
      <c r="Z30" s="15">
        <v>0</v>
      </c>
      <c r="AA30" s="16">
        <f t="shared" si="49"/>
        <v>0</v>
      </c>
      <c r="AB30" s="15">
        <v>0</v>
      </c>
      <c r="AC30" s="16">
        <f t="shared" si="50"/>
        <v>0</v>
      </c>
      <c r="AD30" s="15"/>
      <c r="AE30" s="16">
        <f t="shared" si="3"/>
        <v>0</v>
      </c>
      <c r="AF30" s="15">
        <v>0</v>
      </c>
      <c r="AG30" s="16">
        <f t="shared" si="51"/>
        <v>0</v>
      </c>
      <c r="AH30" s="15">
        <v>0</v>
      </c>
      <c r="AI30" s="16">
        <f t="shared" si="52"/>
        <v>0</v>
      </c>
      <c r="AJ30" s="15">
        <v>0</v>
      </c>
      <c r="AK30" s="16">
        <f t="shared" si="53"/>
        <v>0</v>
      </c>
      <c r="AL30" s="15">
        <v>0</v>
      </c>
      <c r="AM30" s="16">
        <f t="shared" si="54"/>
        <v>0</v>
      </c>
      <c r="AN30" s="15">
        <v>0</v>
      </c>
      <c r="AO30" s="16">
        <f t="shared" si="4"/>
        <v>0</v>
      </c>
      <c r="AP30" s="15">
        <v>0</v>
      </c>
      <c r="AQ30" s="16">
        <f t="shared" si="55"/>
        <v>0</v>
      </c>
      <c r="AR30" s="15">
        <v>0</v>
      </c>
      <c r="AS30" s="16">
        <f t="shared" si="5"/>
        <v>0</v>
      </c>
      <c r="AT30" s="15"/>
      <c r="AU30" s="16">
        <f t="shared" si="6"/>
        <v>0</v>
      </c>
      <c r="AV30" s="15"/>
      <c r="AW30" s="16">
        <f t="shared" si="7"/>
        <v>0</v>
      </c>
      <c r="AX30" s="15">
        <v>0</v>
      </c>
      <c r="AY30" s="16">
        <f t="shared" si="8"/>
        <v>0</v>
      </c>
      <c r="AZ30" s="15">
        <v>0</v>
      </c>
      <c r="BA30" s="16">
        <f t="shared" si="9"/>
        <v>0</v>
      </c>
      <c r="BB30" s="15">
        <v>0</v>
      </c>
      <c r="BC30" s="16">
        <f t="shared" si="10"/>
        <v>0</v>
      </c>
      <c r="BD30" s="15">
        <v>0</v>
      </c>
      <c r="BE30" s="16">
        <f t="shared" si="11"/>
        <v>0</v>
      </c>
      <c r="BF30" s="15">
        <v>1</v>
      </c>
      <c r="BG30" s="16">
        <f t="shared" si="12"/>
        <v>9</v>
      </c>
      <c r="BH30" s="15">
        <v>10</v>
      </c>
      <c r="BI30" s="16">
        <f t="shared" si="13"/>
        <v>10</v>
      </c>
      <c r="BJ30" s="15">
        <v>0</v>
      </c>
      <c r="BK30" s="16">
        <f t="shared" si="14"/>
        <v>0</v>
      </c>
      <c r="BL30" s="15">
        <v>0</v>
      </c>
      <c r="BM30" s="16">
        <f t="shared" si="0"/>
        <v>0</v>
      </c>
      <c r="BN30" s="15">
        <v>0</v>
      </c>
      <c r="BO30" s="16">
        <f t="shared" si="15"/>
        <v>0</v>
      </c>
      <c r="BP30" s="15">
        <v>0</v>
      </c>
      <c r="BQ30" s="16">
        <f t="shared" si="16"/>
        <v>0</v>
      </c>
      <c r="BR30" s="22">
        <f t="shared" si="57"/>
        <v>2211</v>
      </c>
      <c r="BS30" s="55">
        <v>21</v>
      </c>
      <c r="BT30">
        <v>28</v>
      </c>
      <c r="BU30" s="47">
        <f t="shared" si="17"/>
        <v>1764.8467432950192</v>
      </c>
      <c r="BV30" s="47">
        <f t="shared" si="18"/>
        <v>141.18773946360153</v>
      </c>
      <c r="BW30" s="47">
        <f t="shared" si="19"/>
        <v>304.9655172413793</v>
      </c>
      <c r="BX30" s="47">
        <f t="shared" si="20"/>
        <v>2211</v>
      </c>
    </row>
    <row r="31" spans="1:76" ht="15" thickBot="1" x14ac:dyDescent="0.35">
      <c r="A31" s="14" t="s">
        <v>63</v>
      </c>
      <c r="B31" s="15">
        <v>2</v>
      </c>
      <c r="C31" s="16">
        <f t="shared" si="39"/>
        <v>140</v>
      </c>
      <c r="D31" s="15">
        <v>10</v>
      </c>
      <c r="E31" s="16">
        <f t="shared" si="40"/>
        <v>270</v>
      </c>
      <c r="F31" s="15">
        <v>0</v>
      </c>
      <c r="G31" s="16">
        <f t="shared" si="41"/>
        <v>0</v>
      </c>
      <c r="H31" s="15">
        <v>11</v>
      </c>
      <c r="I31" s="16">
        <f t="shared" si="42"/>
        <v>748</v>
      </c>
      <c r="J31" s="15"/>
      <c r="K31" s="16">
        <f t="shared" si="2"/>
        <v>0</v>
      </c>
      <c r="L31" s="15">
        <v>1</v>
      </c>
      <c r="M31" s="16">
        <f t="shared" si="56"/>
        <v>70</v>
      </c>
      <c r="N31" s="15">
        <v>0</v>
      </c>
      <c r="O31" s="16">
        <f t="shared" si="43"/>
        <v>0</v>
      </c>
      <c r="P31" s="15">
        <v>0</v>
      </c>
      <c r="Q31" s="16">
        <f t="shared" si="44"/>
        <v>0</v>
      </c>
      <c r="R31" s="15">
        <v>0</v>
      </c>
      <c r="S31" s="16">
        <f t="shared" si="45"/>
        <v>0</v>
      </c>
      <c r="T31" s="15">
        <v>1</v>
      </c>
      <c r="U31" s="16">
        <f t="shared" si="46"/>
        <v>133</v>
      </c>
      <c r="V31" s="15">
        <v>1</v>
      </c>
      <c r="W31" s="16">
        <f t="shared" si="47"/>
        <v>63</v>
      </c>
      <c r="X31" s="15">
        <v>5</v>
      </c>
      <c r="Y31" s="16">
        <f t="shared" si="48"/>
        <v>340</v>
      </c>
      <c r="Z31" s="15">
        <v>0</v>
      </c>
      <c r="AA31" s="16">
        <f t="shared" si="49"/>
        <v>0</v>
      </c>
      <c r="AB31" s="15">
        <v>0</v>
      </c>
      <c r="AC31" s="16">
        <f t="shared" si="50"/>
        <v>0</v>
      </c>
      <c r="AD31" s="15"/>
      <c r="AE31" s="16">
        <f t="shared" si="3"/>
        <v>0</v>
      </c>
      <c r="AF31" s="15">
        <v>1</v>
      </c>
      <c r="AG31" s="16">
        <f t="shared" si="51"/>
        <v>165</v>
      </c>
      <c r="AH31" s="15">
        <v>1</v>
      </c>
      <c r="AI31" s="16">
        <f t="shared" si="52"/>
        <v>180</v>
      </c>
      <c r="AJ31" s="15">
        <v>0</v>
      </c>
      <c r="AK31" s="16">
        <f t="shared" si="53"/>
        <v>0</v>
      </c>
      <c r="AL31" s="15">
        <v>0</v>
      </c>
      <c r="AM31" s="16">
        <f t="shared" si="54"/>
        <v>0</v>
      </c>
      <c r="AN31" s="15">
        <v>0</v>
      </c>
      <c r="AO31" s="16">
        <f t="shared" si="4"/>
        <v>0</v>
      </c>
      <c r="AP31" s="15">
        <v>0</v>
      </c>
      <c r="AQ31" s="16">
        <f t="shared" si="55"/>
        <v>0</v>
      </c>
      <c r="AR31" s="15">
        <v>0</v>
      </c>
      <c r="AS31" s="16">
        <f t="shared" si="5"/>
        <v>0</v>
      </c>
      <c r="AT31" s="15"/>
      <c r="AU31" s="16">
        <f t="shared" si="6"/>
        <v>0</v>
      </c>
      <c r="AV31" s="15"/>
      <c r="AW31" s="16">
        <f t="shared" si="7"/>
        <v>0</v>
      </c>
      <c r="AX31" s="15">
        <v>0</v>
      </c>
      <c r="AY31" s="16">
        <f t="shared" si="8"/>
        <v>0</v>
      </c>
      <c r="AZ31" s="15">
        <v>0</v>
      </c>
      <c r="BA31" s="16">
        <f t="shared" si="9"/>
        <v>0</v>
      </c>
      <c r="BB31" s="15">
        <v>0</v>
      </c>
      <c r="BC31" s="16">
        <f t="shared" si="10"/>
        <v>0</v>
      </c>
      <c r="BD31" s="15">
        <v>0</v>
      </c>
      <c r="BE31" s="16">
        <f t="shared" si="11"/>
        <v>0</v>
      </c>
      <c r="BF31" s="15">
        <v>0</v>
      </c>
      <c r="BG31" s="16">
        <f t="shared" si="12"/>
        <v>0</v>
      </c>
      <c r="BH31" s="15">
        <v>0</v>
      </c>
      <c r="BI31" s="16">
        <f t="shared" si="13"/>
        <v>0</v>
      </c>
      <c r="BJ31" s="15">
        <v>0</v>
      </c>
      <c r="BK31" s="16">
        <f t="shared" si="14"/>
        <v>0</v>
      </c>
      <c r="BL31" s="15">
        <v>0</v>
      </c>
      <c r="BM31" s="16">
        <f t="shared" si="0"/>
        <v>0</v>
      </c>
      <c r="BN31" s="15">
        <v>0</v>
      </c>
      <c r="BO31" s="16">
        <f t="shared" si="15"/>
        <v>0</v>
      </c>
      <c r="BP31" s="15">
        <v>0</v>
      </c>
      <c r="BQ31" s="16">
        <f t="shared" si="16"/>
        <v>0</v>
      </c>
      <c r="BR31" s="22">
        <f t="shared" si="57"/>
        <v>2109</v>
      </c>
      <c r="BS31" s="55">
        <v>19</v>
      </c>
      <c r="BT31">
        <v>29</v>
      </c>
      <c r="BU31" s="47">
        <f t="shared" si="17"/>
        <v>1683.4291187739464</v>
      </c>
      <c r="BV31" s="47">
        <f t="shared" si="18"/>
        <v>134.67432950191571</v>
      </c>
      <c r="BW31" s="47">
        <f t="shared" si="19"/>
        <v>290.89655172413796</v>
      </c>
      <c r="BX31" s="47">
        <f t="shared" si="20"/>
        <v>2109</v>
      </c>
    </row>
    <row r="32" spans="1:76" ht="15" thickBot="1" x14ac:dyDescent="0.35">
      <c r="A32" s="14" t="s">
        <v>64</v>
      </c>
      <c r="B32" s="15">
        <v>1</v>
      </c>
      <c r="C32" s="16">
        <f t="shared" si="39"/>
        <v>70</v>
      </c>
      <c r="D32" s="15">
        <v>9</v>
      </c>
      <c r="E32" s="16">
        <f t="shared" si="40"/>
        <v>243</v>
      </c>
      <c r="F32" s="15">
        <v>0</v>
      </c>
      <c r="G32" s="16">
        <f t="shared" si="41"/>
        <v>0</v>
      </c>
      <c r="H32" s="15">
        <v>5</v>
      </c>
      <c r="I32" s="16">
        <f t="shared" si="42"/>
        <v>340</v>
      </c>
      <c r="J32" s="15"/>
      <c r="K32" s="16">
        <f t="shared" si="2"/>
        <v>0</v>
      </c>
      <c r="L32" s="15">
        <v>3</v>
      </c>
      <c r="M32" s="16">
        <f t="shared" si="56"/>
        <v>210</v>
      </c>
      <c r="N32" s="15">
        <v>0</v>
      </c>
      <c r="O32" s="16">
        <f t="shared" si="43"/>
        <v>0</v>
      </c>
      <c r="P32" s="15">
        <v>1</v>
      </c>
      <c r="Q32" s="16">
        <f t="shared" si="44"/>
        <v>135</v>
      </c>
      <c r="R32" s="15">
        <v>1</v>
      </c>
      <c r="S32" s="16">
        <f t="shared" si="45"/>
        <v>145</v>
      </c>
      <c r="T32" s="15">
        <v>0</v>
      </c>
      <c r="U32" s="16">
        <f t="shared" si="46"/>
        <v>0</v>
      </c>
      <c r="V32" s="15">
        <v>0</v>
      </c>
      <c r="W32" s="16">
        <f t="shared" si="47"/>
        <v>0</v>
      </c>
      <c r="X32" s="15">
        <v>2</v>
      </c>
      <c r="Y32" s="16">
        <f t="shared" si="48"/>
        <v>136</v>
      </c>
      <c r="Z32" s="15">
        <v>0</v>
      </c>
      <c r="AA32" s="16">
        <f t="shared" si="49"/>
        <v>0</v>
      </c>
      <c r="AB32" s="15">
        <v>0</v>
      </c>
      <c r="AC32" s="16">
        <f t="shared" si="50"/>
        <v>0</v>
      </c>
      <c r="AD32" s="15"/>
      <c r="AE32" s="16">
        <f t="shared" si="3"/>
        <v>0</v>
      </c>
      <c r="AF32" s="15">
        <v>0</v>
      </c>
      <c r="AG32" s="16">
        <f t="shared" si="51"/>
        <v>0</v>
      </c>
      <c r="AH32" s="15">
        <v>0</v>
      </c>
      <c r="AI32" s="16">
        <f t="shared" si="52"/>
        <v>0</v>
      </c>
      <c r="AJ32" s="15">
        <v>0</v>
      </c>
      <c r="AK32" s="16">
        <f t="shared" si="53"/>
        <v>0</v>
      </c>
      <c r="AL32" s="15">
        <v>0</v>
      </c>
      <c r="AM32" s="16">
        <f t="shared" si="54"/>
        <v>0</v>
      </c>
      <c r="AN32" s="15">
        <v>0</v>
      </c>
      <c r="AO32" s="16">
        <f t="shared" si="4"/>
        <v>0</v>
      </c>
      <c r="AP32" s="15">
        <v>0</v>
      </c>
      <c r="AQ32" s="16">
        <f t="shared" si="55"/>
        <v>0</v>
      </c>
      <c r="AR32" s="15">
        <v>1</v>
      </c>
      <c r="AS32" s="16">
        <f t="shared" si="5"/>
        <v>47</v>
      </c>
      <c r="AT32" s="15"/>
      <c r="AU32" s="16">
        <f t="shared" si="6"/>
        <v>0</v>
      </c>
      <c r="AV32" s="15"/>
      <c r="AW32" s="16">
        <f t="shared" si="7"/>
        <v>0</v>
      </c>
      <c r="AX32" s="15">
        <v>0</v>
      </c>
      <c r="AY32" s="16">
        <f t="shared" si="8"/>
        <v>0</v>
      </c>
      <c r="AZ32" s="15">
        <v>0</v>
      </c>
      <c r="BA32" s="16">
        <f t="shared" si="9"/>
        <v>0</v>
      </c>
      <c r="BB32" s="15">
        <v>0</v>
      </c>
      <c r="BC32" s="16">
        <f t="shared" si="10"/>
        <v>0</v>
      </c>
      <c r="BD32" s="15">
        <v>0</v>
      </c>
      <c r="BE32" s="16">
        <f t="shared" si="11"/>
        <v>0</v>
      </c>
      <c r="BF32" s="15">
        <v>0</v>
      </c>
      <c r="BG32" s="16">
        <f t="shared" si="12"/>
        <v>0</v>
      </c>
      <c r="BH32" s="15">
        <v>0</v>
      </c>
      <c r="BI32" s="16">
        <f t="shared" si="13"/>
        <v>0</v>
      </c>
      <c r="BJ32" s="15">
        <v>0</v>
      </c>
      <c r="BK32" s="16">
        <f t="shared" si="14"/>
        <v>0</v>
      </c>
      <c r="BL32" s="15">
        <v>0</v>
      </c>
      <c r="BM32" s="16">
        <f t="shared" si="0"/>
        <v>0</v>
      </c>
      <c r="BN32" s="15">
        <v>0</v>
      </c>
      <c r="BO32" s="16">
        <f t="shared" si="15"/>
        <v>0</v>
      </c>
      <c r="BP32" s="15">
        <v>0</v>
      </c>
      <c r="BQ32" s="16">
        <f t="shared" si="16"/>
        <v>0</v>
      </c>
      <c r="BR32" s="22">
        <f t="shared" si="57"/>
        <v>1326</v>
      </c>
      <c r="BS32" s="55">
        <v>17</v>
      </c>
      <c r="BT32">
        <v>30</v>
      </c>
      <c r="BU32" s="47">
        <f t="shared" si="17"/>
        <v>1058.4291187739464</v>
      </c>
      <c r="BV32" s="47">
        <f t="shared" si="18"/>
        <v>84.674329501915707</v>
      </c>
      <c r="BW32" s="47">
        <f t="shared" si="19"/>
        <v>182.89655172413794</v>
      </c>
      <c r="BX32" s="47">
        <f t="shared" si="20"/>
        <v>1326</v>
      </c>
    </row>
    <row r="33" spans="1:92" ht="15" thickBot="1" x14ac:dyDescent="0.35">
      <c r="A33" s="14" t="s">
        <v>65</v>
      </c>
      <c r="B33" s="36"/>
      <c r="C33" s="37">
        <f t="shared" si="39"/>
        <v>0</v>
      </c>
      <c r="D33" s="36"/>
      <c r="E33" s="37">
        <f t="shared" si="40"/>
        <v>0</v>
      </c>
      <c r="F33" s="36"/>
      <c r="G33" s="37">
        <f t="shared" si="41"/>
        <v>0</v>
      </c>
      <c r="H33" s="36"/>
      <c r="I33" s="37">
        <f t="shared" si="42"/>
        <v>0</v>
      </c>
      <c r="J33" s="36"/>
      <c r="K33" s="37">
        <f t="shared" si="2"/>
        <v>0</v>
      </c>
      <c r="L33" s="36"/>
      <c r="M33" s="37">
        <f t="shared" si="56"/>
        <v>0</v>
      </c>
      <c r="N33" s="36"/>
      <c r="O33" s="37">
        <f t="shared" si="43"/>
        <v>0</v>
      </c>
      <c r="P33" s="36"/>
      <c r="Q33" s="37">
        <f t="shared" si="44"/>
        <v>0</v>
      </c>
      <c r="R33" s="36"/>
      <c r="S33" s="37">
        <f t="shared" si="45"/>
        <v>0</v>
      </c>
      <c r="T33" s="36"/>
      <c r="U33" s="37">
        <f t="shared" si="46"/>
        <v>0</v>
      </c>
      <c r="V33" s="36"/>
      <c r="W33" s="37">
        <f t="shared" si="47"/>
        <v>0</v>
      </c>
      <c r="X33" s="36"/>
      <c r="Y33" s="37">
        <f t="shared" si="48"/>
        <v>0</v>
      </c>
      <c r="Z33" s="36"/>
      <c r="AA33" s="37">
        <f t="shared" si="49"/>
        <v>0</v>
      </c>
      <c r="AB33" s="36"/>
      <c r="AC33" s="37">
        <f t="shared" si="50"/>
        <v>0</v>
      </c>
      <c r="AD33" s="36"/>
      <c r="AE33" s="37">
        <f t="shared" si="3"/>
        <v>0</v>
      </c>
      <c r="AF33" s="36"/>
      <c r="AG33" s="37">
        <f t="shared" si="51"/>
        <v>0</v>
      </c>
      <c r="AH33" s="36"/>
      <c r="AI33" s="37">
        <f t="shared" si="52"/>
        <v>0</v>
      </c>
      <c r="AJ33" s="36"/>
      <c r="AK33" s="37">
        <f t="shared" si="53"/>
        <v>0</v>
      </c>
      <c r="AL33" s="36"/>
      <c r="AM33" s="37">
        <f t="shared" si="54"/>
        <v>0</v>
      </c>
      <c r="AN33" s="36"/>
      <c r="AO33" s="37">
        <f t="shared" si="4"/>
        <v>0</v>
      </c>
      <c r="AP33" s="36"/>
      <c r="AQ33" s="37">
        <f t="shared" si="55"/>
        <v>0</v>
      </c>
      <c r="AR33" s="36"/>
      <c r="AS33" s="37">
        <f t="shared" si="5"/>
        <v>0</v>
      </c>
      <c r="AT33" s="36"/>
      <c r="AU33" s="37">
        <f t="shared" si="6"/>
        <v>0</v>
      </c>
      <c r="AV33" s="36"/>
      <c r="AW33" s="37">
        <f t="shared" si="7"/>
        <v>0</v>
      </c>
      <c r="AX33" s="36"/>
      <c r="AY33" s="37">
        <f t="shared" si="8"/>
        <v>0</v>
      </c>
      <c r="AZ33" s="36"/>
      <c r="BA33" s="37">
        <f t="shared" si="9"/>
        <v>0</v>
      </c>
      <c r="BB33" s="36"/>
      <c r="BC33" s="37">
        <f t="shared" si="10"/>
        <v>0</v>
      </c>
      <c r="BD33" s="36"/>
      <c r="BE33" s="37">
        <f t="shared" si="11"/>
        <v>0</v>
      </c>
      <c r="BF33" s="36"/>
      <c r="BG33" s="37">
        <f t="shared" si="12"/>
        <v>0</v>
      </c>
      <c r="BH33" s="36"/>
      <c r="BI33" s="37">
        <f t="shared" si="13"/>
        <v>0</v>
      </c>
      <c r="BJ33" s="36"/>
      <c r="BK33" s="37">
        <f t="shared" si="14"/>
        <v>0</v>
      </c>
      <c r="BL33" s="36"/>
      <c r="BM33" s="37">
        <f t="shared" si="0"/>
        <v>0</v>
      </c>
      <c r="BN33" s="36"/>
      <c r="BO33" s="37">
        <f t="shared" si="15"/>
        <v>0</v>
      </c>
      <c r="BP33" s="36"/>
      <c r="BQ33" s="37">
        <f t="shared" si="16"/>
        <v>0</v>
      </c>
      <c r="BR33" s="25">
        <f t="shared" si="57"/>
        <v>0</v>
      </c>
      <c r="BS33" s="56"/>
      <c r="BT33">
        <v>31</v>
      </c>
      <c r="BU33" s="47">
        <f t="shared" si="17"/>
        <v>0</v>
      </c>
      <c r="BV33" s="47">
        <f t="shared" si="18"/>
        <v>0</v>
      </c>
      <c r="BW33" s="47">
        <f t="shared" si="19"/>
        <v>0</v>
      </c>
      <c r="BX33" s="47">
        <f t="shared" si="20"/>
        <v>0</v>
      </c>
    </row>
    <row r="34" spans="1:92" ht="15" thickBot="1" x14ac:dyDescent="0.35">
      <c r="A34" s="14" t="s">
        <v>66</v>
      </c>
      <c r="B34" s="17">
        <f>SUM(B3:B33)</f>
        <v>20</v>
      </c>
      <c r="C34" s="18">
        <f>SUM(C3:C33)</f>
        <v>1360</v>
      </c>
      <c r="D34" s="17">
        <f>SUM(D3:D33)</f>
        <v>104</v>
      </c>
      <c r="E34" s="18">
        <f t="shared" ref="E34" si="59">SUM(E3:E33)</f>
        <v>2756</v>
      </c>
      <c r="F34" s="17">
        <f t="shared" ref="F34" si="60">SUM(F3:F33)</f>
        <v>8</v>
      </c>
      <c r="G34" s="18">
        <f t="shared" ref="G34" si="61">SUM(G3:G33)</f>
        <v>432</v>
      </c>
      <c r="H34" s="17">
        <f t="shared" ref="H34" si="62">SUM(H3:H33)</f>
        <v>76</v>
      </c>
      <c r="I34" s="18">
        <f t="shared" ref="I34" si="63">SUM(I3:I33)</f>
        <v>5058</v>
      </c>
      <c r="J34" s="17">
        <f t="shared" ref="J34" si="64">SUM(J3:J33)</f>
        <v>0</v>
      </c>
      <c r="K34" s="18">
        <f t="shared" ref="K34" si="65">SUM(K3:K33)</f>
        <v>0</v>
      </c>
      <c r="L34" s="17">
        <f t="shared" ref="L34" si="66">SUM(L3:L33)</f>
        <v>74</v>
      </c>
      <c r="M34" s="18">
        <f t="shared" ref="M34" si="67">SUM(M3:M33)</f>
        <v>4960</v>
      </c>
      <c r="N34" s="17">
        <f t="shared" ref="N34" si="68">SUM(N3:N33)</f>
        <v>6</v>
      </c>
      <c r="O34" s="18">
        <f t="shared" ref="O34" si="69">SUM(O3:O33)</f>
        <v>715</v>
      </c>
      <c r="P34" s="17">
        <f>SUM(P3:P33)</f>
        <v>5</v>
      </c>
      <c r="Q34" s="18">
        <f>SUM(Q3:Q33)</f>
        <v>675</v>
      </c>
      <c r="R34" s="17">
        <f t="shared" ref="R34" si="70">SUM(R3:R33)</f>
        <v>7</v>
      </c>
      <c r="S34" s="18">
        <f t="shared" ref="S34" si="71">SUM(S3:S33)</f>
        <v>1015</v>
      </c>
      <c r="T34" s="17">
        <f t="shared" ref="T34" si="72">SUM(T3:T33)</f>
        <v>33</v>
      </c>
      <c r="U34" s="18">
        <f t="shared" ref="U34" si="73">SUM(U3:U33)</f>
        <v>4329</v>
      </c>
      <c r="V34" s="17">
        <f t="shared" ref="V34" si="74">SUM(V3:V33)</f>
        <v>4</v>
      </c>
      <c r="W34" s="18">
        <f t="shared" ref="W34" si="75">SUM(W3:W33)</f>
        <v>252</v>
      </c>
      <c r="X34" s="17">
        <f t="shared" ref="X34" si="76">SUM(X3:X33)</f>
        <v>56</v>
      </c>
      <c r="Y34" s="18">
        <f t="shared" ref="Y34" si="77">SUM(Y3:Y33)</f>
        <v>3698</v>
      </c>
      <c r="Z34" s="17">
        <f t="shared" ref="Z34" si="78">SUM(Z3:Z33)</f>
        <v>1</v>
      </c>
      <c r="AA34" s="18">
        <f t="shared" ref="AA34" si="79">SUM(AA3:AA33)</f>
        <v>86</v>
      </c>
      <c r="AB34" s="17">
        <f t="shared" ref="AB34" si="80">SUM(AB3:AB33)</f>
        <v>3</v>
      </c>
      <c r="AC34" s="18">
        <f t="shared" ref="AC34" si="81">SUM(AC3:AC33)</f>
        <v>870</v>
      </c>
      <c r="AD34" s="17">
        <f>SUM(AD3:AD33)</f>
        <v>0</v>
      </c>
      <c r="AE34" s="18">
        <f t="shared" ref="AE34" si="82">SUM(AE3:AE33)</f>
        <v>0</v>
      </c>
      <c r="AF34" s="17">
        <f t="shared" ref="AF34" si="83">SUM(AF3:AF33)</f>
        <v>3</v>
      </c>
      <c r="AG34" s="18">
        <f t="shared" ref="AG34" si="84">SUM(AG3:AG33)</f>
        <v>495</v>
      </c>
      <c r="AH34" s="17">
        <f t="shared" ref="AH34" si="85">SUM(AH3:AH33)</f>
        <v>3</v>
      </c>
      <c r="AI34" s="18">
        <f t="shared" ref="AI34" si="86">SUM(AI3:AI33)</f>
        <v>540</v>
      </c>
      <c r="AJ34" s="17">
        <f t="shared" ref="AJ34" si="87">SUM(AJ3:AJ33)</f>
        <v>6</v>
      </c>
      <c r="AK34" s="18">
        <f t="shared" ref="AK34" si="88">SUM(AK3:AK33)</f>
        <v>824</v>
      </c>
      <c r="AL34" s="17">
        <f>SUM(AL3:AL33)</f>
        <v>2</v>
      </c>
      <c r="AM34" s="18">
        <f t="shared" ref="AM34" si="89">SUM(AM3:AM33)</f>
        <v>276</v>
      </c>
      <c r="AN34" s="17">
        <f t="shared" ref="AN34" si="90">SUM(AN3:AN33)</f>
        <v>0</v>
      </c>
      <c r="AO34" s="18">
        <f t="shared" ref="AO34" si="91">SUM(AO3:AO33)</f>
        <v>0</v>
      </c>
      <c r="AP34" s="17">
        <f t="shared" ref="AP34" si="92">SUM(AP3:AP33)</f>
        <v>12</v>
      </c>
      <c r="AQ34" s="18">
        <f t="shared" ref="AQ34" si="93">SUM(AQ3:AQ33)</f>
        <v>1076</v>
      </c>
      <c r="AR34" s="17">
        <f>SUM(AR3:AR33)</f>
        <v>6</v>
      </c>
      <c r="AS34" s="18">
        <f t="shared" ref="AS34" si="94">SUM(AS3:AS33)</f>
        <v>282</v>
      </c>
      <c r="AT34" s="17">
        <f t="shared" ref="AT34" si="95">SUM(AT3:AT33)</f>
        <v>0</v>
      </c>
      <c r="AU34" s="18">
        <f t="shared" ref="AU34" si="96">SUM(AU3:AU33)</f>
        <v>0</v>
      </c>
      <c r="AV34" s="17">
        <f t="shared" ref="AV34" si="97">SUM(AV3:AV33)</f>
        <v>0</v>
      </c>
      <c r="AW34" s="18">
        <f t="shared" ref="AW34" si="98">SUM(AW3:AW33)</f>
        <v>0</v>
      </c>
      <c r="AX34" s="21">
        <f t="shared" ref="AX34" si="99">SUM(AX3:AX33)</f>
        <v>4</v>
      </c>
      <c r="AY34" s="18">
        <f t="shared" ref="AY34" si="100">SUM(AY3:AY33)</f>
        <v>440</v>
      </c>
      <c r="AZ34" s="17">
        <f t="shared" ref="AZ34" si="101">SUM(AZ3:AZ33)</f>
        <v>0</v>
      </c>
      <c r="BA34" s="18">
        <f t="shared" ref="BA34" si="102">SUM(BA3:BA33)</f>
        <v>0</v>
      </c>
      <c r="BB34" s="17">
        <f t="shared" ref="BB34" si="103">SUM(BB3:BB33)</f>
        <v>1</v>
      </c>
      <c r="BC34" s="18">
        <f t="shared" ref="BC34" si="104">SUM(BC3:BC33)</f>
        <v>86</v>
      </c>
      <c r="BD34" s="17">
        <f t="shared" ref="BD34" si="105">SUM(BD3:BD33)</f>
        <v>0</v>
      </c>
      <c r="BE34" s="18">
        <f t="shared" ref="BE34" si="106">SUM(BE3:BE33)</f>
        <v>0</v>
      </c>
      <c r="BF34" s="17">
        <f t="shared" ref="BF34" si="107">SUM(BF3:BF33)</f>
        <v>3</v>
      </c>
      <c r="BG34" s="18">
        <f t="shared" ref="BG34" si="108">SUM(BG3:BG33)</f>
        <v>27</v>
      </c>
      <c r="BH34" s="17">
        <f t="shared" ref="BH34" si="109">SUM(BH3:BH33)</f>
        <v>31</v>
      </c>
      <c r="BI34" s="18">
        <f t="shared" ref="BI34" si="110">SUM(BI3:BI33)</f>
        <v>31</v>
      </c>
      <c r="BJ34" s="17">
        <f t="shared" ref="BJ34" si="111">SUM(BJ3:BJ33)</f>
        <v>1</v>
      </c>
      <c r="BK34" s="18">
        <f t="shared" ref="BK34" si="112">SUM(BK3:BK33)</f>
        <v>68</v>
      </c>
      <c r="BL34" s="17">
        <f>SUM(BL3:BL33)</f>
        <v>0</v>
      </c>
      <c r="BM34" s="18">
        <f>SUM(BM3:BM33)</f>
        <v>0</v>
      </c>
      <c r="BN34" s="17">
        <f t="shared" ref="BN34" si="113">SUM(BN3:BN33)</f>
        <v>0</v>
      </c>
      <c r="BO34" s="18">
        <f t="shared" ref="BO34" si="114">SUM(BO3:BO33)</f>
        <v>0</v>
      </c>
      <c r="BP34" s="17">
        <f t="shared" ref="BP34" si="115">SUM(BP3:BP33)</f>
        <v>1</v>
      </c>
      <c r="BQ34" s="24">
        <f t="shared" ref="BQ34" si="116">SUM(BQ3:BQ33)</f>
        <v>63</v>
      </c>
      <c r="BR34" s="26">
        <f t="shared" si="57"/>
        <v>30414</v>
      </c>
      <c r="BS34" s="57">
        <f t="shared" ref="BS34" si="117">SUM(BS3:BS33)</f>
        <v>306</v>
      </c>
      <c r="BT34" s="1"/>
      <c r="BU34" s="54">
        <f t="shared" si="17"/>
        <v>24276.819923371648</v>
      </c>
      <c r="BV34" s="54">
        <f t="shared" si="18"/>
        <v>1942.1455938697318</v>
      </c>
      <c r="BW34" s="54">
        <f t="shared" si="19"/>
        <v>4195.0344827586214</v>
      </c>
      <c r="BX34" s="54">
        <f t="shared" si="20"/>
        <v>30414</v>
      </c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spans="1:92" ht="15.6" thickTop="1" thickBot="1" x14ac:dyDescent="0.35">
      <c r="A35" s="9" t="s">
        <v>33</v>
      </c>
      <c r="B35" s="74" t="s">
        <v>0</v>
      </c>
      <c r="C35" s="75"/>
      <c r="D35" s="74" t="s">
        <v>1</v>
      </c>
      <c r="E35" s="75"/>
      <c r="F35" s="74" t="s">
        <v>2</v>
      </c>
      <c r="G35" s="75"/>
      <c r="H35" s="77" t="s">
        <v>3</v>
      </c>
      <c r="I35" s="78"/>
      <c r="J35" s="74"/>
      <c r="K35" s="75"/>
      <c r="L35" s="74" t="s">
        <v>5</v>
      </c>
      <c r="M35" s="75"/>
      <c r="N35" s="74" t="s">
        <v>6</v>
      </c>
      <c r="O35" s="75"/>
      <c r="P35" s="74" t="s">
        <v>7</v>
      </c>
      <c r="Q35" s="75"/>
      <c r="R35" s="74" t="s">
        <v>8</v>
      </c>
      <c r="S35" s="75"/>
      <c r="T35" s="74" t="s">
        <v>9</v>
      </c>
      <c r="U35" s="75"/>
      <c r="V35" s="74" t="s">
        <v>10</v>
      </c>
      <c r="W35" s="75"/>
      <c r="X35" s="74" t="s">
        <v>11</v>
      </c>
      <c r="Y35" s="75"/>
      <c r="Z35" s="74" t="s">
        <v>12</v>
      </c>
      <c r="AA35" s="75"/>
      <c r="AB35" s="74" t="s">
        <v>13</v>
      </c>
      <c r="AC35" s="75"/>
      <c r="AD35" s="74"/>
      <c r="AE35" s="75"/>
      <c r="AF35" s="74" t="s">
        <v>15</v>
      </c>
      <c r="AG35" s="75"/>
      <c r="AH35" s="74" t="s">
        <v>16</v>
      </c>
      <c r="AI35" s="75"/>
      <c r="AJ35" s="74" t="s">
        <v>82</v>
      </c>
      <c r="AK35" s="75"/>
      <c r="AL35" s="74" t="s">
        <v>17</v>
      </c>
      <c r="AM35" s="75"/>
      <c r="AN35" s="74" t="s">
        <v>18</v>
      </c>
      <c r="AO35" s="75"/>
      <c r="AP35" s="74" t="s">
        <v>19</v>
      </c>
      <c r="AQ35" s="75"/>
      <c r="AR35" s="74" t="s">
        <v>20</v>
      </c>
      <c r="AS35" s="75"/>
      <c r="AT35" s="74"/>
      <c r="AU35" s="75"/>
      <c r="AV35" s="74"/>
      <c r="AW35" s="75"/>
      <c r="AX35" s="74" t="s">
        <v>23</v>
      </c>
      <c r="AY35" s="75"/>
      <c r="AZ35" s="74" t="s">
        <v>24</v>
      </c>
      <c r="BA35" s="75"/>
      <c r="BB35" s="74" t="s">
        <v>25</v>
      </c>
      <c r="BC35" s="75"/>
      <c r="BD35" s="74" t="s">
        <v>26</v>
      </c>
      <c r="BE35" s="75"/>
      <c r="BF35" s="74" t="s">
        <v>27</v>
      </c>
      <c r="BG35" s="75"/>
      <c r="BH35" s="74" t="s">
        <v>28</v>
      </c>
      <c r="BI35" s="75"/>
      <c r="BJ35" s="74" t="s">
        <v>29</v>
      </c>
      <c r="BK35" s="75"/>
      <c r="BL35" s="74" t="s">
        <v>30</v>
      </c>
      <c r="BM35" s="75"/>
      <c r="BN35" s="74" t="s">
        <v>31</v>
      </c>
      <c r="BO35" s="75"/>
      <c r="BP35" s="74" t="s">
        <v>32</v>
      </c>
      <c r="BQ35" s="76"/>
    </row>
    <row r="36" spans="1:92" ht="15" thickTop="1" x14ac:dyDescent="0.3">
      <c r="H36" s="38"/>
      <c r="I36" s="38"/>
    </row>
  </sheetData>
  <mergeCells count="70">
    <mergeCell ref="BT1:BT2"/>
    <mergeCell ref="B1:C1"/>
    <mergeCell ref="D1:E1"/>
    <mergeCell ref="F1:G1"/>
    <mergeCell ref="AF1:AG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BB1:BC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R1:BR2"/>
    <mergeCell ref="BS1:BS2"/>
    <mergeCell ref="BP1:BQ1"/>
    <mergeCell ref="BD1:BE1"/>
    <mergeCell ref="BF1:BG1"/>
    <mergeCell ref="BH1:BI1"/>
    <mergeCell ref="BJ1:BK1"/>
    <mergeCell ref="BL1:BM1"/>
    <mergeCell ref="BN1:BO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X36"/>
  <sheetViews>
    <sheetView workbookViewId="0">
      <selection activeCell="A2" sqref="A2"/>
    </sheetView>
  </sheetViews>
  <sheetFormatPr baseColWidth="10" defaultRowHeight="14.4" x14ac:dyDescent="0.3"/>
  <cols>
    <col min="71" max="71" width="11.5546875" style="58"/>
    <col min="76" max="76" width="11.5546875" style="33"/>
  </cols>
  <sheetData>
    <row r="1" spans="1:76" ht="15.6" thickTop="1" thickBot="1" x14ac:dyDescent="0.35">
      <c r="A1" s="11" t="s">
        <v>33</v>
      </c>
      <c r="B1" s="74" t="s">
        <v>0</v>
      </c>
      <c r="C1" s="75"/>
      <c r="D1" s="74" t="s">
        <v>1</v>
      </c>
      <c r="E1" s="75"/>
      <c r="F1" s="74" t="s">
        <v>2</v>
      </c>
      <c r="G1" s="75"/>
      <c r="H1" s="9" t="s">
        <v>3</v>
      </c>
      <c r="I1" s="9"/>
      <c r="J1" s="74"/>
      <c r="K1" s="75"/>
      <c r="L1" s="74" t="s">
        <v>5</v>
      </c>
      <c r="M1" s="75"/>
      <c r="N1" s="74" t="s">
        <v>6</v>
      </c>
      <c r="O1" s="75"/>
      <c r="P1" s="74" t="s">
        <v>7</v>
      </c>
      <c r="Q1" s="75"/>
      <c r="R1" s="74" t="s">
        <v>8</v>
      </c>
      <c r="S1" s="75"/>
      <c r="T1" s="74" t="s">
        <v>9</v>
      </c>
      <c r="U1" s="75"/>
      <c r="V1" s="74" t="s">
        <v>10</v>
      </c>
      <c r="W1" s="75"/>
      <c r="X1" s="74" t="s">
        <v>11</v>
      </c>
      <c r="Y1" s="75"/>
      <c r="Z1" s="74" t="s">
        <v>12</v>
      </c>
      <c r="AA1" s="75"/>
      <c r="AB1" s="74" t="s">
        <v>13</v>
      </c>
      <c r="AC1" s="75"/>
      <c r="AD1" s="74"/>
      <c r="AE1" s="75"/>
      <c r="AF1" s="74" t="s">
        <v>15</v>
      </c>
      <c r="AG1" s="75"/>
      <c r="AH1" s="74" t="s">
        <v>16</v>
      </c>
      <c r="AI1" s="75"/>
      <c r="AJ1" s="74" t="s">
        <v>82</v>
      </c>
      <c r="AK1" s="75"/>
      <c r="AL1" s="74" t="s">
        <v>17</v>
      </c>
      <c r="AM1" s="75"/>
      <c r="AN1" s="74" t="s">
        <v>18</v>
      </c>
      <c r="AO1" s="75"/>
      <c r="AP1" s="74" t="s">
        <v>19</v>
      </c>
      <c r="AQ1" s="75"/>
      <c r="AR1" s="74" t="s">
        <v>20</v>
      </c>
      <c r="AS1" s="75"/>
      <c r="AT1" s="74"/>
      <c r="AU1" s="75"/>
      <c r="AV1" s="74"/>
      <c r="AW1" s="75"/>
      <c r="AX1" s="74" t="s">
        <v>23</v>
      </c>
      <c r="AY1" s="75"/>
      <c r="AZ1" s="74" t="s">
        <v>24</v>
      </c>
      <c r="BA1" s="75"/>
      <c r="BB1" s="74" t="s">
        <v>25</v>
      </c>
      <c r="BC1" s="75"/>
      <c r="BD1" s="74" t="s">
        <v>26</v>
      </c>
      <c r="BE1" s="75"/>
      <c r="BF1" s="74" t="s">
        <v>27</v>
      </c>
      <c r="BG1" s="75"/>
      <c r="BH1" s="74" t="s">
        <v>28</v>
      </c>
      <c r="BI1" s="75"/>
      <c r="BJ1" s="74" t="s">
        <v>29</v>
      </c>
      <c r="BK1" s="75"/>
      <c r="BL1" s="74" t="s">
        <v>30</v>
      </c>
      <c r="BM1" s="75"/>
      <c r="BN1" s="74" t="s">
        <v>31</v>
      </c>
      <c r="BO1" s="75"/>
      <c r="BP1" s="74" t="s">
        <v>32</v>
      </c>
      <c r="BQ1" s="81"/>
      <c r="BR1" s="79" t="s">
        <v>66</v>
      </c>
      <c r="BS1" s="79" t="s">
        <v>67</v>
      </c>
      <c r="BT1" s="82" t="s">
        <v>68</v>
      </c>
      <c r="BU1" s="48" t="s">
        <v>94</v>
      </c>
      <c r="BV1" s="49">
        <v>0.08</v>
      </c>
      <c r="BW1" s="49">
        <v>0.16</v>
      </c>
      <c r="BX1" s="66" t="s">
        <v>95</v>
      </c>
    </row>
    <row r="2" spans="1:76" ht="15.6" thickTop="1" thickBot="1" x14ac:dyDescent="0.35">
      <c r="A2" s="13" t="s">
        <v>34</v>
      </c>
      <c r="B2" s="10">
        <v>71</v>
      </c>
      <c r="C2" s="3"/>
      <c r="D2" s="35">
        <v>27</v>
      </c>
      <c r="E2" s="3"/>
      <c r="F2" s="4">
        <v>54</v>
      </c>
      <c r="G2" s="5"/>
      <c r="H2" s="6">
        <v>70</v>
      </c>
      <c r="I2" s="7"/>
      <c r="J2" s="6"/>
      <c r="K2" s="8"/>
      <c r="L2" s="6">
        <v>71</v>
      </c>
      <c r="M2" s="8"/>
      <c r="N2" s="6">
        <v>128</v>
      </c>
      <c r="O2" s="8"/>
      <c r="P2" s="6">
        <v>138</v>
      </c>
      <c r="Q2" s="7"/>
      <c r="R2" s="6">
        <v>145</v>
      </c>
      <c r="S2" s="7"/>
      <c r="T2" s="6">
        <v>140</v>
      </c>
      <c r="U2" s="7"/>
      <c r="V2" s="6">
        <v>65</v>
      </c>
      <c r="W2" s="7"/>
      <c r="X2" s="6">
        <v>72</v>
      </c>
      <c r="Y2" s="8"/>
      <c r="Z2" s="6">
        <v>88</v>
      </c>
      <c r="AA2" s="7"/>
      <c r="AB2" s="6">
        <v>290</v>
      </c>
      <c r="AC2" s="8"/>
      <c r="AD2" s="6"/>
      <c r="AE2" s="2"/>
      <c r="AF2" s="6">
        <v>170</v>
      </c>
      <c r="AG2" s="8"/>
      <c r="AH2" s="6">
        <v>180</v>
      </c>
      <c r="AI2" s="7"/>
      <c r="AJ2" s="6">
        <v>145</v>
      </c>
      <c r="AK2" s="7"/>
      <c r="AL2" s="6">
        <v>139</v>
      </c>
      <c r="AM2" s="7"/>
      <c r="AN2" s="6">
        <v>22</v>
      </c>
      <c r="AO2" s="7"/>
      <c r="AP2" s="6">
        <v>95</v>
      </c>
      <c r="AQ2" s="7"/>
      <c r="AR2" s="6">
        <v>47</v>
      </c>
      <c r="AS2" s="7"/>
      <c r="AT2" s="6">
        <v>0</v>
      </c>
      <c r="AU2" s="7"/>
      <c r="AV2" s="6">
        <v>0</v>
      </c>
      <c r="AW2" s="7"/>
      <c r="AX2" s="6">
        <v>110</v>
      </c>
      <c r="AY2" s="7"/>
      <c r="AZ2" s="6">
        <v>63</v>
      </c>
      <c r="BA2" s="7"/>
      <c r="BB2" s="6">
        <v>88</v>
      </c>
      <c r="BC2" s="7"/>
      <c r="BD2" s="6">
        <v>36</v>
      </c>
      <c r="BE2" s="7"/>
      <c r="BF2" s="6">
        <v>9</v>
      </c>
      <c r="BG2" s="7"/>
      <c r="BH2" s="6">
        <v>1</v>
      </c>
      <c r="BI2" s="7"/>
      <c r="BJ2" s="6">
        <v>72</v>
      </c>
      <c r="BK2" s="7"/>
      <c r="BL2" s="6">
        <v>72</v>
      </c>
      <c r="BM2" s="7"/>
      <c r="BN2" s="6">
        <v>65</v>
      </c>
      <c r="BO2" s="7"/>
      <c r="BP2" s="6">
        <v>65</v>
      </c>
      <c r="BQ2" s="2"/>
      <c r="BR2" s="80"/>
      <c r="BS2" s="80"/>
      <c r="BT2" s="83"/>
      <c r="BU2" s="51"/>
      <c r="BV2" s="52" t="s">
        <v>96</v>
      </c>
      <c r="BW2" s="46" t="s">
        <v>97</v>
      </c>
      <c r="BX2" s="67"/>
    </row>
    <row r="3" spans="1:76" ht="15.6" thickTop="1" thickBot="1" x14ac:dyDescent="0.35">
      <c r="A3" s="14" t="s">
        <v>35</v>
      </c>
      <c r="B3" s="19"/>
      <c r="C3" s="20">
        <f>$B$2*B3</f>
        <v>0</v>
      </c>
      <c r="D3" s="19"/>
      <c r="E3" s="20">
        <f>$D$2*D3</f>
        <v>0</v>
      </c>
      <c r="F3" s="19"/>
      <c r="G3" s="20">
        <f>$F$2*F3</f>
        <v>0</v>
      </c>
      <c r="H3" s="19"/>
      <c r="I3" s="20">
        <f>$H$2*H3</f>
        <v>0</v>
      </c>
      <c r="J3" s="19"/>
      <c r="K3" s="20">
        <f>$J$2*J3</f>
        <v>0</v>
      </c>
      <c r="L3" s="19"/>
      <c r="M3" s="20">
        <f>$L$2*L3</f>
        <v>0</v>
      </c>
      <c r="N3" s="19"/>
      <c r="O3" s="20">
        <f>$N$2*N3</f>
        <v>0</v>
      </c>
      <c r="P3" s="19"/>
      <c r="Q3" s="20">
        <f>$P$2*P3</f>
        <v>0</v>
      </c>
      <c r="R3" s="19"/>
      <c r="S3" s="20">
        <f>$R$2*R3</f>
        <v>0</v>
      </c>
      <c r="T3" s="19"/>
      <c r="U3" s="20">
        <f>$T$2*T3</f>
        <v>0</v>
      </c>
      <c r="V3" s="19"/>
      <c r="W3" s="20">
        <f>$V$2*V3</f>
        <v>0</v>
      </c>
      <c r="X3" s="19"/>
      <c r="Y3" s="20">
        <f>$X$2*X3</f>
        <v>0</v>
      </c>
      <c r="Z3" s="19"/>
      <c r="AA3" s="20">
        <f>$Z$2*Z3</f>
        <v>0</v>
      </c>
      <c r="AB3" s="19"/>
      <c r="AC3" s="20">
        <f>$AB$2*AB3</f>
        <v>0</v>
      </c>
      <c r="AD3" s="19"/>
      <c r="AE3" s="20">
        <f>$AD$2*AD3</f>
        <v>0</v>
      </c>
      <c r="AF3" s="19"/>
      <c r="AG3" s="20">
        <f>$AF$2*AF3</f>
        <v>0</v>
      </c>
      <c r="AH3" s="19"/>
      <c r="AI3" s="20">
        <f>$AH$2*AH3</f>
        <v>0</v>
      </c>
      <c r="AJ3" s="19"/>
      <c r="AK3" s="20">
        <f>$AJ$2*AJ3</f>
        <v>0</v>
      </c>
      <c r="AL3" s="19"/>
      <c r="AM3" s="20">
        <f>$AL$2*AL3</f>
        <v>0</v>
      </c>
      <c r="AN3" s="19"/>
      <c r="AO3" s="20">
        <f>$AN$2*AN3</f>
        <v>0</v>
      </c>
      <c r="AP3" s="19"/>
      <c r="AQ3" s="20">
        <f>$AP$2*AP3</f>
        <v>0</v>
      </c>
      <c r="AR3" s="19"/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/>
      <c r="AY3" s="20">
        <f>$AX$2*AX3</f>
        <v>0</v>
      </c>
      <c r="AZ3" s="19"/>
      <c r="BA3" s="20">
        <f>$AZ$2*AZ3</f>
        <v>0</v>
      </c>
      <c r="BB3" s="19"/>
      <c r="BC3" s="20">
        <f>$BB$2*BB3</f>
        <v>0</v>
      </c>
      <c r="BD3" s="19"/>
      <c r="BE3" s="20">
        <f>$BD$2*BD3</f>
        <v>0</v>
      </c>
      <c r="BF3" s="19"/>
      <c r="BG3" s="20">
        <f>$BF$2*BF3</f>
        <v>0</v>
      </c>
      <c r="BH3" s="19"/>
      <c r="BI3" s="20">
        <f>$BH$2*BH3</f>
        <v>0</v>
      </c>
      <c r="BJ3" s="19"/>
      <c r="BK3" s="20">
        <f>$BJ$2*BJ3</f>
        <v>0</v>
      </c>
      <c r="BL3" s="19"/>
      <c r="BM3" s="20">
        <f t="shared" ref="BM3:BM33" si="0">$BL$2*BL3</f>
        <v>0</v>
      </c>
      <c r="BN3" s="19"/>
      <c r="BO3" s="20">
        <f>$BN$2*BN3</f>
        <v>0</v>
      </c>
      <c r="BP3" s="19"/>
      <c r="BQ3" s="20">
        <f>$BP$2*BP3</f>
        <v>0</v>
      </c>
      <c r="BR3" s="22">
        <f t="shared" ref="BR3:BR34" si="1">BQ3+BO3+BM3+BK3+BI3+BG3+BE3+BC3+BA3+AY3+AW3+AU3+AS3+AQ3+AO3+AM3+AK3+AI3+AG3+AE3+AC3+AA3+Y3+W3+U3+S3+Q3+O3+M3+K3+I3+G3+E3+C3</f>
        <v>0</v>
      </c>
      <c r="BS3" s="55"/>
      <c r="BT3">
        <v>1</v>
      </c>
      <c r="BU3" s="47">
        <f>BR3/(1.08)/(1.16)</f>
        <v>0</v>
      </c>
      <c r="BV3" s="47">
        <f>BU3*(0.08)</f>
        <v>0</v>
      </c>
      <c r="BW3" s="47">
        <f>(BU3+BV3)*(0.16)</f>
        <v>0</v>
      </c>
      <c r="BX3" s="68">
        <f>BU3+BV3+BW3</f>
        <v>0</v>
      </c>
    </row>
    <row r="4" spans="1:76" ht="15" thickBot="1" x14ac:dyDescent="0.35">
      <c r="A4" s="14" t="s">
        <v>36</v>
      </c>
      <c r="B4" s="15"/>
      <c r="C4" s="16">
        <f t="shared" ref="C4:C33" si="2">$B$2*B4</f>
        <v>0</v>
      </c>
      <c r="D4" s="15"/>
      <c r="E4" s="16">
        <f t="shared" ref="E4:E33" si="3">$D$2*D4</f>
        <v>0</v>
      </c>
      <c r="F4" s="15"/>
      <c r="G4" s="16">
        <f t="shared" ref="G4:G33" si="4">$F$2*F4</f>
        <v>0</v>
      </c>
      <c r="H4" s="15"/>
      <c r="I4" s="16">
        <f t="shared" ref="I4:I33" si="5">$H$2*H4</f>
        <v>0</v>
      </c>
      <c r="J4" s="15"/>
      <c r="K4" s="16">
        <f t="shared" ref="K4:K33" si="6">$J$2*J4</f>
        <v>0</v>
      </c>
      <c r="L4" s="15"/>
      <c r="M4" s="16">
        <f t="shared" ref="M4:M9" si="7">$L$2*L4</f>
        <v>0</v>
      </c>
      <c r="N4" s="15"/>
      <c r="O4" s="16">
        <f t="shared" ref="O4:O32" si="8">$N$2*N4</f>
        <v>0</v>
      </c>
      <c r="P4" s="15"/>
      <c r="Q4" s="16">
        <f t="shared" ref="Q4:Q32" si="9">$P$2*P4</f>
        <v>0</v>
      </c>
      <c r="R4" s="15"/>
      <c r="S4" s="16">
        <f t="shared" ref="S4:S32" si="10">$R$2*R4</f>
        <v>0</v>
      </c>
      <c r="T4" s="15"/>
      <c r="U4" s="16">
        <f t="shared" ref="U4:U33" si="11">$T$2*T4</f>
        <v>0</v>
      </c>
      <c r="V4" s="15"/>
      <c r="W4" s="16">
        <f t="shared" ref="W4:W33" si="12">$V$2*V4</f>
        <v>0</v>
      </c>
      <c r="X4" s="15"/>
      <c r="Y4" s="16">
        <f t="shared" ref="Y4:Y33" si="13">$X$2*X4</f>
        <v>0</v>
      </c>
      <c r="Z4" s="15"/>
      <c r="AA4" s="16">
        <f t="shared" ref="AA4:AA33" si="14">$Z$2*Z4</f>
        <v>0</v>
      </c>
      <c r="AB4" s="15"/>
      <c r="AC4" s="16">
        <f t="shared" ref="AC4:AC33" si="15">$AB$2*AB4</f>
        <v>0</v>
      </c>
      <c r="AD4" s="15"/>
      <c r="AE4" s="16">
        <f t="shared" ref="AE4:AE33" si="16">$AD$2*AD4</f>
        <v>0</v>
      </c>
      <c r="AF4" s="15"/>
      <c r="AG4" s="16">
        <f t="shared" ref="AG4:AG33" si="17">$AF$2*AF4</f>
        <v>0</v>
      </c>
      <c r="AH4" s="15"/>
      <c r="AI4" s="16">
        <f t="shared" ref="AI4:AI33" si="18">$AH$2*AH4</f>
        <v>0</v>
      </c>
      <c r="AJ4" s="15"/>
      <c r="AK4" s="16">
        <f t="shared" ref="AK4:AK33" si="19">$AJ$2*AJ4</f>
        <v>0</v>
      </c>
      <c r="AL4" s="15"/>
      <c r="AM4" s="16">
        <f t="shared" ref="AM4:AM33" si="20">$AL$2*AL4</f>
        <v>0</v>
      </c>
      <c r="AN4" s="15"/>
      <c r="AO4" s="16">
        <f t="shared" ref="AO4:AO33" si="21">$AN$2*AN4</f>
        <v>0</v>
      </c>
      <c r="AP4" s="15"/>
      <c r="AQ4" s="16">
        <f t="shared" ref="AQ4:AQ33" si="22">$AP$2*AP4</f>
        <v>0</v>
      </c>
      <c r="AR4" s="15"/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/>
      <c r="AY4" s="16">
        <f t="shared" ref="AY4:AY33" si="26">$AX$2*AX4</f>
        <v>0</v>
      </c>
      <c r="AZ4" s="15"/>
      <c r="BA4" s="16">
        <f t="shared" ref="BA4:BA33" si="27">$AZ$2*AZ4</f>
        <v>0</v>
      </c>
      <c r="BB4" s="15"/>
      <c r="BC4" s="16">
        <f t="shared" ref="BC4:BC33" si="28">$BB$2*BB4</f>
        <v>0</v>
      </c>
      <c r="BD4" s="15"/>
      <c r="BE4" s="16">
        <f t="shared" ref="BE4:BE33" si="29">$BD$2*BD4</f>
        <v>0</v>
      </c>
      <c r="BF4" s="15"/>
      <c r="BG4" s="16">
        <f t="shared" ref="BG4:BG33" si="30">$BF$2*BF4</f>
        <v>0</v>
      </c>
      <c r="BH4" s="15"/>
      <c r="BI4" s="16">
        <f t="shared" ref="BI4:BI33" si="31">$BH$2*BH4</f>
        <v>0</v>
      </c>
      <c r="BJ4" s="15"/>
      <c r="BK4" s="16">
        <f t="shared" ref="BK4:BK33" si="32">$BJ$2*BJ4</f>
        <v>0</v>
      </c>
      <c r="BL4" s="15"/>
      <c r="BM4" s="16">
        <f t="shared" si="0"/>
        <v>0</v>
      </c>
      <c r="BN4" s="15"/>
      <c r="BO4" s="16">
        <f t="shared" ref="BO4:BO33" si="33">$BN$2*BN4</f>
        <v>0</v>
      </c>
      <c r="BP4" s="15"/>
      <c r="BQ4" s="16">
        <f t="shared" ref="BQ4:BQ33" si="34">$BP$2*BP4</f>
        <v>0</v>
      </c>
      <c r="BR4" s="22">
        <f t="shared" si="1"/>
        <v>0</v>
      </c>
      <c r="BS4" s="55"/>
      <c r="BT4">
        <v>2</v>
      </c>
      <c r="BU4" s="47">
        <f t="shared" ref="BU4:BU34" si="35">BR4/(1.08)/(1.16)</f>
        <v>0</v>
      </c>
      <c r="BV4" s="47">
        <f t="shared" ref="BV4:BV34" si="36">BU4*(0.08)</f>
        <v>0</v>
      </c>
      <c r="BW4" s="47">
        <f t="shared" ref="BW4:BW34" si="37">(BU4+BV4)*(0.16)</f>
        <v>0</v>
      </c>
      <c r="BX4" s="68">
        <f t="shared" ref="BX4:BX34" si="38">BU4+BV4+BW4</f>
        <v>0</v>
      </c>
    </row>
    <row r="5" spans="1:76" ht="15" thickBot="1" x14ac:dyDescent="0.35">
      <c r="A5" s="14" t="s">
        <v>37</v>
      </c>
      <c r="B5" s="15">
        <v>0</v>
      </c>
      <c r="C5" s="16">
        <f t="shared" si="2"/>
        <v>0</v>
      </c>
      <c r="D5" s="15">
        <v>6</v>
      </c>
      <c r="E5" s="16">
        <f t="shared" si="3"/>
        <v>162</v>
      </c>
      <c r="F5" s="15">
        <v>3</v>
      </c>
      <c r="G5" s="16">
        <f t="shared" si="4"/>
        <v>162</v>
      </c>
      <c r="H5" s="15">
        <v>4</v>
      </c>
      <c r="I5" s="16">
        <f t="shared" si="5"/>
        <v>280</v>
      </c>
      <c r="J5" s="15"/>
      <c r="K5" s="16">
        <f t="shared" si="6"/>
        <v>0</v>
      </c>
      <c r="L5" s="15">
        <v>5</v>
      </c>
      <c r="M5" s="16">
        <f t="shared" si="7"/>
        <v>355</v>
      </c>
      <c r="N5" s="15">
        <v>0</v>
      </c>
      <c r="O5" s="16">
        <f t="shared" si="8"/>
        <v>0</v>
      </c>
      <c r="P5" s="15">
        <v>0</v>
      </c>
      <c r="Q5" s="16">
        <f t="shared" si="9"/>
        <v>0</v>
      </c>
      <c r="R5" s="15">
        <v>0</v>
      </c>
      <c r="S5" s="16">
        <f t="shared" si="10"/>
        <v>0</v>
      </c>
      <c r="T5" s="15">
        <v>3</v>
      </c>
      <c r="U5" s="16">
        <f t="shared" si="11"/>
        <v>420</v>
      </c>
      <c r="V5" s="15">
        <v>1</v>
      </c>
      <c r="W5" s="16">
        <f t="shared" si="12"/>
        <v>65</v>
      </c>
      <c r="X5" s="15">
        <v>5</v>
      </c>
      <c r="Y5" s="16">
        <f t="shared" si="13"/>
        <v>360</v>
      </c>
      <c r="Z5" s="15">
        <v>0</v>
      </c>
      <c r="AA5" s="16">
        <f t="shared" si="14"/>
        <v>0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0</v>
      </c>
      <c r="AI5" s="16">
        <f t="shared" si="18"/>
        <v>0</v>
      </c>
      <c r="AJ5" s="15">
        <v>1</v>
      </c>
      <c r="AK5" s="16">
        <f t="shared" si="19"/>
        <v>145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0</v>
      </c>
      <c r="BK5" s="16">
        <f t="shared" si="32"/>
        <v>0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0</v>
      </c>
      <c r="BQ5" s="16">
        <f t="shared" si="34"/>
        <v>0</v>
      </c>
      <c r="BR5" s="22">
        <f t="shared" si="1"/>
        <v>1949</v>
      </c>
      <c r="BS5" s="55">
        <v>16</v>
      </c>
      <c r="BT5">
        <v>3</v>
      </c>
      <c r="BU5" s="47">
        <f t="shared" si="35"/>
        <v>1555.7151979565774</v>
      </c>
      <c r="BV5" s="47">
        <f t="shared" si="36"/>
        <v>124.4572158365262</v>
      </c>
      <c r="BW5" s="47">
        <f t="shared" si="37"/>
        <v>268.82758620689663</v>
      </c>
      <c r="BX5" s="68">
        <f t="shared" si="38"/>
        <v>1949.0000000000005</v>
      </c>
    </row>
    <row r="6" spans="1:76" ht="15" thickBot="1" x14ac:dyDescent="0.35">
      <c r="A6" s="14" t="s">
        <v>38</v>
      </c>
      <c r="B6" s="15">
        <v>0</v>
      </c>
      <c r="C6" s="16">
        <f t="shared" si="2"/>
        <v>0</v>
      </c>
      <c r="D6" s="15">
        <v>8</v>
      </c>
      <c r="E6" s="16">
        <f t="shared" si="3"/>
        <v>216</v>
      </c>
      <c r="F6" s="15">
        <v>0</v>
      </c>
      <c r="G6" s="16">
        <f t="shared" si="4"/>
        <v>0</v>
      </c>
      <c r="H6" s="15">
        <v>4</v>
      </c>
      <c r="I6" s="16">
        <f t="shared" si="5"/>
        <v>280</v>
      </c>
      <c r="J6" s="15"/>
      <c r="K6" s="16">
        <f t="shared" si="6"/>
        <v>0</v>
      </c>
      <c r="L6" s="15">
        <v>3</v>
      </c>
      <c r="M6" s="16">
        <f t="shared" si="7"/>
        <v>213</v>
      </c>
      <c r="N6" s="15">
        <v>0</v>
      </c>
      <c r="O6" s="16">
        <f t="shared" si="8"/>
        <v>0</v>
      </c>
      <c r="P6" s="15">
        <v>0</v>
      </c>
      <c r="Q6" s="16">
        <f t="shared" si="9"/>
        <v>0</v>
      </c>
      <c r="R6" s="15">
        <v>0</v>
      </c>
      <c r="S6" s="16">
        <f t="shared" si="10"/>
        <v>0</v>
      </c>
      <c r="T6" s="15">
        <v>3</v>
      </c>
      <c r="U6" s="16">
        <f t="shared" si="11"/>
        <v>420</v>
      </c>
      <c r="V6" s="15">
        <v>1</v>
      </c>
      <c r="W6" s="16">
        <f t="shared" si="12"/>
        <v>65</v>
      </c>
      <c r="X6" s="15">
        <v>13</v>
      </c>
      <c r="Y6" s="16">
        <f t="shared" si="13"/>
        <v>936</v>
      </c>
      <c r="Z6" s="15">
        <v>0</v>
      </c>
      <c r="AA6" s="16">
        <f t="shared" si="14"/>
        <v>0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0</v>
      </c>
      <c r="AI6" s="16">
        <f t="shared" si="18"/>
        <v>0</v>
      </c>
      <c r="AJ6" s="15">
        <v>0</v>
      </c>
      <c r="AK6" s="16">
        <f t="shared" si="19"/>
        <v>0</v>
      </c>
      <c r="AL6" s="15">
        <v>0</v>
      </c>
      <c r="AM6" s="16">
        <f t="shared" si="20"/>
        <v>0</v>
      </c>
      <c r="AN6" s="15">
        <v>0</v>
      </c>
      <c r="AO6" s="16">
        <f t="shared" si="21"/>
        <v>0</v>
      </c>
      <c r="AP6" s="15">
        <v>0</v>
      </c>
      <c r="AQ6" s="16">
        <f t="shared" si="22"/>
        <v>0</v>
      </c>
      <c r="AR6" s="15">
        <v>0</v>
      </c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>
        <v>0</v>
      </c>
      <c r="AY6" s="16">
        <f t="shared" si="26"/>
        <v>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0</v>
      </c>
      <c r="BG6" s="16">
        <f t="shared" si="30"/>
        <v>0</v>
      </c>
      <c r="BH6" s="15">
        <v>5</v>
      </c>
      <c r="BI6" s="16">
        <f t="shared" si="31"/>
        <v>5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0</v>
      </c>
      <c r="BO6" s="16">
        <f t="shared" si="33"/>
        <v>0</v>
      </c>
      <c r="BP6" s="15">
        <v>0</v>
      </c>
      <c r="BQ6" s="16">
        <f t="shared" si="34"/>
        <v>0</v>
      </c>
      <c r="BR6" s="22">
        <f t="shared" si="1"/>
        <v>2135</v>
      </c>
      <c r="BS6" s="55">
        <v>23</v>
      </c>
      <c r="BT6">
        <v>4</v>
      </c>
      <c r="BU6" s="47">
        <f t="shared" si="35"/>
        <v>1704.182630906769</v>
      </c>
      <c r="BV6" s="47">
        <f t="shared" si="36"/>
        <v>136.33461047254153</v>
      </c>
      <c r="BW6" s="47">
        <f t="shared" si="37"/>
        <v>294.48275862068971</v>
      </c>
      <c r="BX6" s="68">
        <f t="shared" si="38"/>
        <v>2135</v>
      </c>
    </row>
    <row r="7" spans="1:76" ht="15" thickBot="1" x14ac:dyDescent="0.35">
      <c r="A7" s="14" t="s">
        <v>39</v>
      </c>
      <c r="B7" s="15">
        <v>0</v>
      </c>
      <c r="C7" s="16">
        <f t="shared" si="2"/>
        <v>0</v>
      </c>
      <c r="D7" s="15">
        <v>5</v>
      </c>
      <c r="E7" s="16">
        <f t="shared" si="3"/>
        <v>135</v>
      </c>
      <c r="F7" s="15">
        <v>0</v>
      </c>
      <c r="G7" s="16">
        <f t="shared" si="4"/>
        <v>0</v>
      </c>
      <c r="H7" s="15">
        <v>5</v>
      </c>
      <c r="I7" s="16">
        <f t="shared" si="5"/>
        <v>350</v>
      </c>
      <c r="J7" s="15"/>
      <c r="K7" s="16">
        <f t="shared" si="6"/>
        <v>0</v>
      </c>
      <c r="L7" s="15">
        <v>2</v>
      </c>
      <c r="M7" s="16">
        <f t="shared" si="7"/>
        <v>142</v>
      </c>
      <c r="N7" s="15">
        <v>2</v>
      </c>
      <c r="O7" s="16">
        <f t="shared" si="8"/>
        <v>256</v>
      </c>
      <c r="P7" s="15">
        <v>0</v>
      </c>
      <c r="Q7" s="16">
        <f t="shared" si="9"/>
        <v>0</v>
      </c>
      <c r="R7" s="15">
        <v>0</v>
      </c>
      <c r="S7" s="16">
        <f t="shared" si="10"/>
        <v>0</v>
      </c>
      <c r="T7" s="15">
        <v>5</v>
      </c>
      <c r="U7" s="16">
        <f t="shared" si="11"/>
        <v>700</v>
      </c>
      <c r="V7" s="15">
        <v>3</v>
      </c>
      <c r="W7" s="16">
        <f t="shared" si="12"/>
        <v>195</v>
      </c>
      <c r="X7" s="15">
        <v>4</v>
      </c>
      <c r="Y7" s="16">
        <f t="shared" si="13"/>
        <v>288</v>
      </c>
      <c r="Z7" s="15">
        <v>0</v>
      </c>
      <c r="AA7" s="16">
        <f t="shared" si="14"/>
        <v>0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0</v>
      </c>
      <c r="AI7" s="16">
        <f t="shared" si="18"/>
        <v>0</v>
      </c>
      <c r="AJ7" s="15">
        <v>1</v>
      </c>
      <c r="AK7" s="16">
        <f t="shared" si="19"/>
        <v>145</v>
      </c>
      <c r="AL7" s="15">
        <v>0</v>
      </c>
      <c r="AM7" s="16">
        <f t="shared" si="20"/>
        <v>0</v>
      </c>
      <c r="AN7" s="15">
        <v>0</v>
      </c>
      <c r="AO7" s="16">
        <f t="shared" si="21"/>
        <v>0</v>
      </c>
      <c r="AP7" s="15">
        <v>0</v>
      </c>
      <c r="AQ7" s="16">
        <f t="shared" si="22"/>
        <v>0</v>
      </c>
      <c r="AR7" s="15">
        <v>1</v>
      </c>
      <c r="AS7" s="16">
        <f t="shared" si="23"/>
        <v>47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0</v>
      </c>
      <c r="BG7" s="16">
        <f t="shared" si="30"/>
        <v>0</v>
      </c>
      <c r="BH7" s="15">
        <v>0</v>
      </c>
      <c r="BI7" s="16">
        <f t="shared" si="31"/>
        <v>0</v>
      </c>
      <c r="BJ7" s="15">
        <v>0</v>
      </c>
      <c r="BK7" s="16">
        <f t="shared" si="32"/>
        <v>0</v>
      </c>
      <c r="BL7" s="15">
        <v>0</v>
      </c>
      <c r="BM7" s="16">
        <f t="shared" si="0"/>
        <v>0</v>
      </c>
      <c r="BN7" s="15">
        <v>0</v>
      </c>
      <c r="BO7" s="16">
        <f t="shared" si="33"/>
        <v>0</v>
      </c>
      <c r="BP7" s="15">
        <v>0</v>
      </c>
      <c r="BQ7" s="16">
        <f t="shared" si="34"/>
        <v>0</v>
      </c>
      <c r="BR7" s="22">
        <f t="shared" si="1"/>
        <v>2258</v>
      </c>
      <c r="BS7" s="55">
        <v>19</v>
      </c>
      <c r="BT7">
        <v>5</v>
      </c>
      <c r="BU7" s="47">
        <f t="shared" si="35"/>
        <v>1802.3627075351212</v>
      </c>
      <c r="BV7" s="47">
        <f t="shared" si="36"/>
        <v>144.18901660280969</v>
      </c>
      <c r="BW7" s="47">
        <f t="shared" si="37"/>
        <v>311.44827586206895</v>
      </c>
      <c r="BX7" s="68">
        <f t="shared" si="38"/>
        <v>2258</v>
      </c>
    </row>
    <row r="8" spans="1:76" ht="15" thickBot="1" x14ac:dyDescent="0.35">
      <c r="A8" s="14" t="s">
        <v>40</v>
      </c>
      <c r="B8" s="15">
        <v>2</v>
      </c>
      <c r="C8" s="16">
        <f t="shared" si="2"/>
        <v>142</v>
      </c>
      <c r="D8" s="15">
        <v>7</v>
      </c>
      <c r="E8" s="16">
        <f t="shared" si="3"/>
        <v>189</v>
      </c>
      <c r="F8" s="15">
        <v>0</v>
      </c>
      <c r="G8" s="16">
        <f t="shared" si="4"/>
        <v>0</v>
      </c>
      <c r="H8" s="15">
        <v>8</v>
      </c>
      <c r="I8" s="16">
        <f t="shared" si="5"/>
        <v>560</v>
      </c>
      <c r="J8" s="15"/>
      <c r="K8" s="16">
        <f t="shared" si="6"/>
        <v>0</v>
      </c>
      <c r="L8" s="15">
        <v>8</v>
      </c>
      <c r="M8" s="16">
        <f t="shared" si="7"/>
        <v>568</v>
      </c>
      <c r="N8" s="15">
        <v>0</v>
      </c>
      <c r="O8" s="16">
        <f t="shared" si="8"/>
        <v>0</v>
      </c>
      <c r="P8" s="15">
        <v>0</v>
      </c>
      <c r="Q8" s="16">
        <f t="shared" si="9"/>
        <v>0</v>
      </c>
      <c r="R8" s="15">
        <v>1</v>
      </c>
      <c r="S8" s="16">
        <f t="shared" si="10"/>
        <v>145</v>
      </c>
      <c r="T8" s="15">
        <v>3</v>
      </c>
      <c r="U8" s="16">
        <f t="shared" si="11"/>
        <v>420</v>
      </c>
      <c r="V8" s="15">
        <v>2</v>
      </c>
      <c r="W8" s="16">
        <f t="shared" si="12"/>
        <v>130</v>
      </c>
      <c r="X8" s="15">
        <v>7</v>
      </c>
      <c r="Y8" s="16">
        <f t="shared" si="13"/>
        <v>504</v>
      </c>
      <c r="Z8" s="15">
        <v>2</v>
      </c>
      <c r="AA8" s="16">
        <f t="shared" si="14"/>
        <v>176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0</v>
      </c>
      <c r="AQ8" s="16">
        <f t="shared" si="22"/>
        <v>0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1</v>
      </c>
      <c r="AY8" s="16">
        <f t="shared" si="26"/>
        <v>110</v>
      </c>
      <c r="AZ8" s="15">
        <v>0</v>
      </c>
      <c r="BA8" s="16">
        <f t="shared" si="27"/>
        <v>0</v>
      </c>
      <c r="BB8" s="15">
        <v>1</v>
      </c>
      <c r="BC8" s="16">
        <f t="shared" si="28"/>
        <v>88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1</v>
      </c>
      <c r="BK8" s="16">
        <f t="shared" si="32"/>
        <v>72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22">
        <f t="shared" si="1"/>
        <v>3104</v>
      </c>
      <c r="BS8" s="55">
        <v>25</v>
      </c>
      <c r="BT8">
        <v>6</v>
      </c>
      <c r="BU8" s="47">
        <f t="shared" si="35"/>
        <v>2477.6500638569605</v>
      </c>
      <c r="BV8" s="47">
        <f t="shared" si="36"/>
        <v>198.21200510855684</v>
      </c>
      <c r="BW8" s="47">
        <f t="shared" si="37"/>
        <v>428.13793103448279</v>
      </c>
      <c r="BX8" s="68">
        <f t="shared" si="38"/>
        <v>3104</v>
      </c>
    </row>
    <row r="9" spans="1:76" ht="15" thickBot="1" x14ac:dyDescent="0.35">
      <c r="A9" s="14" t="s">
        <v>41</v>
      </c>
      <c r="B9" s="15">
        <v>0</v>
      </c>
      <c r="C9" s="16">
        <f t="shared" si="2"/>
        <v>0</v>
      </c>
      <c r="D9" s="15">
        <v>8</v>
      </c>
      <c r="E9" s="16">
        <f t="shared" si="3"/>
        <v>216</v>
      </c>
      <c r="F9" s="15">
        <v>1</v>
      </c>
      <c r="G9" s="16">
        <f t="shared" si="4"/>
        <v>54</v>
      </c>
      <c r="H9" s="15">
        <v>5</v>
      </c>
      <c r="I9" s="16">
        <f t="shared" si="5"/>
        <v>350</v>
      </c>
      <c r="J9" s="15"/>
      <c r="K9" s="16">
        <f t="shared" si="6"/>
        <v>0</v>
      </c>
      <c r="L9" s="15">
        <v>6</v>
      </c>
      <c r="M9" s="16">
        <f t="shared" si="7"/>
        <v>426</v>
      </c>
      <c r="N9" s="15">
        <v>1</v>
      </c>
      <c r="O9" s="16">
        <f t="shared" si="8"/>
        <v>128</v>
      </c>
      <c r="P9" s="15">
        <v>0</v>
      </c>
      <c r="Q9" s="16">
        <f t="shared" si="9"/>
        <v>0</v>
      </c>
      <c r="R9" s="15">
        <v>0</v>
      </c>
      <c r="S9" s="16">
        <f t="shared" si="10"/>
        <v>0</v>
      </c>
      <c r="T9" s="15">
        <v>0</v>
      </c>
      <c r="U9" s="16">
        <f t="shared" si="11"/>
        <v>0</v>
      </c>
      <c r="V9" s="15">
        <v>4</v>
      </c>
      <c r="W9" s="16">
        <f t="shared" si="12"/>
        <v>260</v>
      </c>
      <c r="X9" s="15">
        <v>5</v>
      </c>
      <c r="Y9" s="16">
        <f t="shared" si="13"/>
        <v>360</v>
      </c>
      <c r="Z9" s="15">
        <v>0</v>
      </c>
      <c r="AA9" s="16">
        <f t="shared" si="14"/>
        <v>0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1</v>
      </c>
      <c r="AS9" s="16">
        <f t="shared" si="23"/>
        <v>47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1</v>
      </c>
      <c r="BK9" s="16">
        <f t="shared" si="32"/>
        <v>72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1913</v>
      </c>
      <c r="BS9" s="55">
        <v>21</v>
      </c>
      <c r="BT9">
        <v>7</v>
      </c>
      <c r="BU9" s="47">
        <f t="shared" si="35"/>
        <v>1526.979565772669</v>
      </c>
      <c r="BV9" s="47">
        <f t="shared" si="36"/>
        <v>122.15836526181353</v>
      </c>
      <c r="BW9" s="47">
        <f t="shared" si="37"/>
        <v>263.86206896551721</v>
      </c>
      <c r="BX9" s="68">
        <f t="shared" si="38"/>
        <v>1912.9999999999998</v>
      </c>
    </row>
    <row r="10" spans="1:76" ht="15" thickBot="1" x14ac:dyDescent="0.35">
      <c r="A10" s="14" t="s">
        <v>42</v>
      </c>
      <c r="B10" s="15">
        <v>0</v>
      </c>
      <c r="C10" s="16">
        <f t="shared" si="2"/>
        <v>0</v>
      </c>
      <c r="D10" s="15">
        <v>7</v>
      </c>
      <c r="E10" s="16">
        <f t="shared" si="3"/>
        <v>189</v>
      </c>
      <c r="F10" s="15">
        <v>0</v>
      </c>
      <c r="G10" s="16">
        <f t="shared" si="4"/>
        <v>0</v>
      </c>
      <c r="H10" s="15">
        <v>2</v>
      </c>
      <c r="I10" s="16">
        <f t="shared" si="5"/>
        <v>140</v>
      </c>
      <c r="J10" s="15"/>
      <c r="K10" s="16">
        <f t="shared" si="6"/>
        <v>0</v>
      </c>
      <c r="L10" s="15">
        <v>4</v>
      </c>
      <c r="M10" s="16">
        <f>$L$2*L10</f>
        <v>284</v>
      </c>
      <c r="N10" s="15">
        <v>1</v>
      </c>
      <c r="O10" s="16">
        <f t="shared" si="8"/>
        <v>128</v>
      </c>
      <c r="P10" s="15">
        <v>0</v>
      </c>
      <c r="Q10" s="16">
        <f t="shared" si="9"/>
        <v>0</v>
      </c>
      <c r="R10" s="15">
        <v>0</v>
      </c>
      <c r="S10" s="16">
        <f t="shared" si="10"/>
        <v>0</v>
      </c>
      <c r="T10" s="15">
        <v>3</v>
      </c>
      <c r="U10" s="16">
        <f t="shared" si="11"/>
        <v>420</v>
      </c>
      <c r="V10" s="15">
        <v>1</v>
      </c>
      <c r="W10" s="16">
        <f t="shared" si="12"/>
        <v>65</v>
      </c>
      <c r="X10" s="15">
        <v>6</v>
      </c>
      <c r="Y10" s="16">
        <f t="shared" si="13"/>
        <v>432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1</v>
      </c>
      <c r="AG10" s="16">
        <f t="shared" si="17"/>
        <v>170</v>
      </c>
      <c r="AH10" s="15">
        <v>0</v>
      </c>
      <c r="AI10" s="16">
        <f t="shared" si="18"/>
        <v>0</v>
      </c>
      <c r="AJ10" s="15">
        <v>0</v>
      </c>
      <c r="AK10" s="16">
        <f t="shared" si="19"/>
        <v>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1</v>
      </c>
      <c r="BG10" s="16">
        <f t="shared" si="30"/>
        <v>9</v>
      </c>
      <c r="BH10" s="15">
        <v>0</v>
      </c>
      <c r="BI10" s="16">
        <f t="shared" si="31"/>
        <v>0</v>
      </c>
      <c r="BJ10" s="15">
        <v>1</v>
      </c>
      <c r="BK10" s="16">
        <f t="shared" si="32"/>
        <v>72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1909</v>
      </c>
      <c r="BS10" s="55">
        <v>21</v>
      </c>
      <c r="BT10">
        <v>8</v>
      </c>
      <c r="BU10" s="47">
        <f t="shared" si="35"/>
        <v>1523.7867177522348</v>
      </c>
      <c r="BV10" s="47">
        <f t="shared" si="36"/>
        <v>121.90293742017879</v>
      </c>
      <c r="BW10" s="47">
        <f t="shared" si="37"/>
        <v>263.31034482758622</v>
      </c>
      <c r="BX10" s="68">
        <f t="shared" si="38"/>
        <v>1909</v>
      </c>
    </row>
    <row r="11" spans="1:76" ht="15" thickBot="1" x14ac:dyDescent="0.35">
      <c r="A11" s="14" t="s">
        <v>43</v>
      </c>
      <c r="B11" s="15"/>
      <c r="C11" s="16">
        <f t="shared" si="2"/>
        <v>0</v>
      </c>
      <c r="D11" s="15"/>
      <c r="E11" s="16">
        <f t="shared" si="3"/>
        <v>0</v>
      </c>
      <c r="F11" s="15"/>
      <c r="G11" s="16">
        <f t="shared" si="4"/>
        <v>0</v>
      </c>
      <c r="H11" s="15"/>
      <c r="I11" s="16">
        <f t="shared" si="5"/>
        <v>0</v>
      </c>
      <c r="J11" s="15"/>
      <c r="K11" s="16">
        <f t="shared" si="6"/>
        <v>0</v>
      </c>
      <c r="L11" s="15"/>
      <c r="M11" s="16">
        <f>$L$2*L11</f>
        <v>0</v>
      </c>
      <c r="N11" s="15"/>
      <c r="O11" s="16">
        <f t="shared" si="8"/>
        <v>0</v>
      </c>
      <c r="P11" s="15"/>
      <c r="Q11" s="16">
        <f t="shared" si="9"/>
        <v>0</v>
      </c>
      <c r="R11" s="15"/>
      <c r="S11" s="16">
        <f t="shared" si="10"/>
        <v>0</v>
      </c>
      <c r="T11" s="15"/>
      <c r="U11" s="16">
        <f t="shared" si="11"/>
        <v>0</v>
      </c>
      <c r="V11" s="15"/>
      <c r="W11" s="16">
        <f t="shared" si="12"/>
        <v>0</v>
      </c>
      <c r="X11" s="15"/>
      <c r="Y11" s="16">
        <f t="shared" si="13"/>
        <v>0</v>
      </c>
      <c r="Z11" s="15"/>
      <c r="AA11" s="16">
        <f t="shared" si="14"/>
        <v>0</v>
      </c>
      <c r="AB11" s="15"/>
      <c r="AC11" s="16">
        <f t="shared" si="15"/>
        <v>0</v>
      </c>
      <c r="AD11" s="15"/>
      <c r="AE11" s="16">
        <f t="shared" si="16"/>
        <v>0</v>
      </c>
      <c r="AF11" s="15"/>
      <c r="AG11" s="16">
        <f t="shared" si="17"/>
        <v>0</v>
      </c>
      <c r="AH11" s="15"/>
      <c r="AI11" s="16">
        <f t="shared" si="18"/>
        <v>0</v>
      </c>
      <c r="AJ11" s="15"/>
      <c r="AK11" s="16">
        <f t="shared" si="19"/>
        <v>0</v>
      </c>
      <c r="AL11" s="15"/>
      <c r="AM11" s="16">
        <f t="shared" si="20"/>
        <v>0</v>
      </c>
      <c r="AN11" s="15"/>
      <c r="AO11" s="16">
        <f t="shared" si="21"/>
        <v>0</v>
      </c>
      <c r="AP11" s="15"/>
      <c r="AQ11" s="16">
        <f t="shared" si="22"/>
        <v>0</v>
      </c>
      <c r="AR11" s="15"/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/>
      <c r="AY11" s="16">
        <f t="shared" si="26"/>
        <v>0</v>
      </c>
      <c r="AZ11" s="15"/>
      <c r="BA11" s="16">
        <f t="shared" si="27"/>
        <v>0</v>
      </c>
      <c r="BB11" s="15"/>
      <c r="BC11" s="16">
        <f t="shared" si="28"/>
        <v>0</v>
      </c>
      <c r="BD11" s="15"/>
      <c r="BE11" s="16">
        <f t="shared" si="29"/>
        <v>0</v>
      </c>
      <c r="BF11" s="15"/>
      <c r="BG11" s="16">
        <f t="shared" si="30"/>
        <v>0</v>
      </c>
      <c r="BH11" s="15"/>
      <c r="BI11" s="16">
        <f t="shared" si="31"/>
        <v>0</v>
      </c>
      <c r="BJ11" s="15"/>
      <c r="BK11" s="16">
        <f t="shared" si="32"/>
        <v>0</v>
      </c>
      <c r="BL11" s="15"/>
      <c r="BM11" s="16">
        <f t="shared" si="0"/>
        <v>0</v>
      </c>
      <c r="BN11" s="15"/>
      <c r="BO11" s="16">
        <f t="shared" si="33"/>
        <v>0</v>
      </c>
      <c r="BP11" s="15"/>
      <c r="BQ11" s="16">
        <f t="shared" si="34"/>
        <v>0</v>
      </c>
      <c r="BR11" s="22">
        <f t="shared" si="1"/>
        <v>0</v>
      </c>
      <c r="BS11" s="55"/>
      <c r="BT11">
        <v>9</v>
      </c>
      <c r="BU11" s="47">
        <f t="shared" si="35"/>
        <v>0</v>
      </c>
      <c r="BV11" s="47">
        <f t="shared" si="36"/>
        <v>0</v>
      </c>
      <c r="BW11" s="47">
        <f t="shared" si="37"/>
        <v>0</v>
      </c>
      <c r="BX11" s="68">
        <f>BU11+BV11+BW11</f>
        <v>0</v>
      </c>
    </row>
    <row r="12" spans="1:76" ht="15" thickBot="1" x14ac:dyDescent="0.35">
      <c r="A12" s="14" t="s">
        <v>44</v>
      </c>
      <c r="B12" s="15">
        <v>0</v>
      </c>
      <c r="C12" s="16">
        <f t="shared" si="2"/>
        <v>0</v>
      </c>
      <c r="D12" s="15">
        <v>8</v>
      </c>
      <c r="E12" s="16">
        <f t="shared" si="3"/>
        <v>216</v>
      </c>
      <c r="F12" s="15">
        <v>0</v>
      </c>
      <c r="G12" s="16">
        <f t="shared" si="4"/>
        <v>0</v>
      </c>
      <c r="H12" s="15">
        <v>6</v>
      </c>
      <c r="I12" s="16">
        <f t="shared" si="5"/>
        <v>420</v>
      </c>
      <c r="J12" s="15"/>
      <c r="K12" s="16">
        <f t="shared" si="6"/>
        <v>0</v>
      </c>
      <c r="L12" s="15">
        <v>4</v>
      </c>
      <c r="M12" s="16">
        <f>$L$2*L12</f>
        <v>284</v>
      </c>
      <c r="N12" s="15">
        <v>1</v>
      </c>
      <c r="O12" s="16">
        <f t="shared" si="8"/>
        <v>128</v>
      </c>
      <c r="P12" s="15">
        <v>0</v>
      </c>
      <c r="Q12" s="16">
        <f t="shared" si="9"/>
        <v>0</v>
      </c>
      <c r="R12" s="15">
        <v>0</v>
      </c>
      <c r="S12" s="16">
        <f t="shared" si="10"/>
        <v>0</v>
      </c>
      <c r="T12" s="15">
        <v>2</v>
      </c>
      <c r="U12" s="16">
        <f t="shared" si="11"/>
        <v>280</v>
      </c>
      <c r="V12" s="15">
        <v>2</v>
      </c>
      <c r="W12" s="16">
        <f t="shared" si="12"/>
        <v>130</v>
      </c>
      <c r="X12" s="15">
        <v>4</v>
      </c>
      <c r="Y12" s="16">
        <f t="shared" si="13"/>
        <v>288</v>
      </c>
      <c r="Z12" s="15">
        <v>0</v>
      </c>
      <c r="AA12" s="16">
        <f t="shared" si="14"/>
        <v>0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0</v>
      </c>
      <c r="AK12" s="16">
        <f t="shared" si="19"/>
        <v>0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0</v>
      </c>
      <c r="AQ12" s="16">
        <f t="shared" si="22"/>
        <v>0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0</v>
      </c>
      <c r="AY12" s="16">
        <f t="shared" si="26"/>
        <v>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22">
        <f t="shared" si="1"/>
        <v>1746</v>
      </c>
      <c r="BS12" s="55">
        <v>18</v>
      </c>
      <c r="BT12">
        <v>10</v>
      </c>
      <c r="BU12" s="47">
        <f t="shared" si="35"/>
        <v>1393.6781609195402</v>
      </c>
      <c r="BV12" s="47">
        <f t="shared" si="36"/>
        <v>111.49425287356323</v>
      </c>
      <c r="BW12" s="47">
        <f t="shared" si="37"/>
        <v>240.82758620689657</v>
      </c>
      <c r="BX12" s="68">
        <f t="shared" si="38"/>
        <v>1746</v>
      </c>
    </row>
    <row r="13" spans="1:76" ht="15" thickBot="1" x14ac:dyDescent="0.35">
      <c r="A13" s="14" t="s">
        <v>45</v>
      </c>
      <c r="B13" s="15">
        <v>1</v>
      </c>
      <c r="C13" s="16">
        <f t="shared" si="2"/>
        <v>71</v>
      </c>
      <c r="D13" s="15">
        <v>3</v>
      </c>
      <c r="E13" s="16">
        <f t="shared" si="3"/>
        <v>81</v>
      </c>
      <c r="F13" s="15">
        <v>0</v>
      </c>
      <c r="G13" s="16">
        <f t="shared" si="4"/>
        <v>0</v>
      </c>
      <c r="H13" s="15">
        <v>6</v>
      </c>
      <c r="I13" s="16">
        <f t="shared" si="5"/>
        <v>420</v>
      </c>
      <c r="J13" s="15"/>
      <c r="K13" s="16">
        <f t="shared" si="6"/>
        <v>0</v>
      </c>
      <c r="L13" s="15">
        <v>4</v>
      </c>
      <c r="M13" s="16">
        <f t="shared" ref="M13:M33" si="39">$L$2*L13</f>
        <v>284</v>
      </c>
      <c r="N13" s="15">
        <v>1</v>
      </c>
      <c r="O13" s="16">
        <f t="shared" si="8"/>
        <v>128</v>
      </c>
      <c r="P13" s="15">
        <v>0</v>
      </c>
      <c r="Q13" s="16">
        <f t="shared" si="9"/>
        <v>0</v>
      </c>
      <c r="R13" s="15">
        <v>0</v>
      </c>
      <c r="S13" s="16">
        <f t="shared" si="10"/>
        <v>0</v>
      </c>
      <c r="T13" s="15">
        <v>2</v>
      </c>
      <c r="U13" s="16">
        <f t="shared" si="11"/>
        <v>280</v>
      </c>
      <c r="V13" s="15">
        <v>1</v>
      </c>
      <c r="W13" s="16">
        <f t="shared" si="12"/>
        <v>65</v>
      </c>
      <c r="X13" s="15">
        <v>6</v>
      </c>
      <c r="Y13" s="16">
        <f t="shared" si="13"/>
        <v>432</v>
      </c>
      <c r="Z13" s="15">
        <v>0</v>
      </c>
      <c r="AA13" s="16">
        <f t="shared" si="14"/>
        <v>0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0</v>
      </c>
      <c r="AI13" s="16">
        <f t="shared" si="18"/>
        <v>0</v>
      </c>
      <c r="AJ13" s="15">
        <v>0</v>
      </c>
      <c r="AK13" s="16">
        <f t="shared" si="19"/>
        <v>0</v>
      </c>
      <c r="AL13" s="15">
        <v>0</v>
      </c>
      <c r="AM13" s="16">
        <f t="shared" si="20"/>
        <v>0</v>
      </c>
      <c r="AN13" s="15">
        <v>0</v>
      </c>
      <c r="AO13" s="16">
        <f t="shared" si="21"/>
        <v>0</v>
      </c>
      <c r="AP13" s="15">
        <v>0</v>
      </c>
      <c r="AQ13" s="16">
        <f t="shared" si="22"/>
        <v>0</v>
      </c>
      <c r="AR13" s="15">
        <v>0</v>
      </c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0</v>
      </c>
      <c r="BG13" s="16">
        <f t="shared" si="30"/>
        <v>0</v>
      </c>
      <c r="BH13" s="15">
        <v>0</v>
      </c>
      <c r="BI13" s="16">
        <f t="shared" si="31"/>
        <v>0</v>
      </c>
      <c r="BJ13" s="15">
        <v>0</v>
      </c>
      <c r="BK13" s="16">
        <f t="shared" si="32"/>
        <v>0</v>
      </c>
      <c r="BL13" s="15">
        <v>0</v>
      </c>
      <c r="BM13" s="16">
        <f t="shared" si="0"/>
        <v>0</v>
      </c>
      <c r="BN13" s="15">
        <v>0</v>
      </c>
      <c r="BO13" s="16">
        <f t="shared" si="33"/>
        <v>0</v>
      </c>
      <c r="BP13" s="15">
        <v>0</v>
      </c>
      <c r="BQ13" s="16">
        <f t="shared" si="34"/>
        <v>0</v>
      </c>
      <c r="BR13" s="22">
        <f t="shared" si="1"/>
        <v>1761</v>
      </c>
      <c r="BS13" s="55">
        <v>16</v>
      </c>
      <c r="BT13">
        <v>11</v>
      </c>
      <c r="BU13" s="47">
        <f t="shared" si="35"/>
        <v>1405.6513409961685</v>
      </c>
      <c r="BV13" s="47">
        <f t="shared" si="36"/>
        <v>112.45210727969348</v>
      </c>
      <c r="BW13" s="47">
        <f t="shared" si="37"/>
        <v>242.89655172413794</v>
      </c>
      <c r="BX13" s="68">
        <f t="shared" si="38"/>
        <v>1761</v>
      </c>
    </row>
    <row r="14" spans="1:76" ht="15" thickBot="1" x14ac:dyDescent="0.35">
      <c r="A14" s="14" t="s">
        <v>46</v>
      </c>
      <c r="B14" s="15">
        <v>1</v>
      </c>
      <c r="C14" s="16">
        <f t="shared" si="2"/>
        <v>71</v>
      </c>
      <c r="D14" s="15">
        <v>6</v>
      </c>
      <c r="E14" s="16">
        <f t="shared" si="3"/>
        <v>162</v>
      </c>
      <c r="F14" s="15">
        <v>2</v>
      </c>
      <c r="G14" s="16">
        <f t="shared" si="4"/>
        <v>108</v>
      </c>
      <c r="H14" s="15">
        <v>2</v>
      </c>
      <c r="I14" s="16">
        <f t="shared" si="5"/>
        <v>140</v>
      </c>
      <c r="J14" s="15"/>
      <c r="K14" s="16">
        <f t="shared" si="6"/>
        <v>0</v>
      </c>
      <c r="L14" s="15">
        <v>3</v>
      </c>
      <c r="M14" s="16">
        <f t="shared" si="39"/>
        <v>213</v>
      </c>
      <c r="N14" s="15">
        <v>0</v>
      </c>
      <c r="O14" s="16">
        <f t="shared" si="8"/>
        <v>0</v>
      </c>
      <c r="P14" s="15">
        <v>0</v>
      </c>
      <c r="Q14" s="16">
        <f t="shared" si="9"/>
        <v>0</v>
      </c>
      <c r="R14" s="15">
        <v>0</v>
      </c>
      <c r="S14" s="16">
        <f t="shared" si="10"/>
        <v>0</v>
      </c>
      <c r="T14" s="15">
        <v>5</v>
      </c>
      <c r="U14" s="16">
        <f t="shared" si="11"/>
        <v>700</v>
      </c>
      <c r="V14" s="15">
        <v>1</v>
      </c>
      <c r="W14" s="16">
        <f t="shared" si="12"/>
        <v>65</v>
      </c>
      <c r="X14" s="15">
        <v>9</v>
      </c>
      <c r="Y14" s="16">
        <f t="shared" si="13"/>
        <v>648</v>
      </c>
      <c r="Z14" s="15">
        <v>1</v>
      </c>
      <c r="AA14" s="16">
        <f t="shared" si="14"/>
        <v>88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1</v>
      </c>
      <c r="AG14" s="16">
        <f t="shared" si="17"/>
        <v>170</v>
      </c>
      <c r="AH14" s="15">
        <v>1</v>
      </c>
      <c r="AI14" s="16">
        <f t="shared" si="18"/>
        <v>180</v>
      </c>
      <c r="AJ14" s="15">
        <v>0</v>
      </c>
      <c r="AK14" s="16">
        <f t="shared" si="19"/>
        <v>0</v>
      </c>
      <c r="AL14" s="15">
        <v>0</v>
      </c>
      <c r="AM14" s="16">
        <f t="shared" si="20"/>
        <v>0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si="26"/>
        <v>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0</v>
      </c>
      <c r="BE14" s="16">
        <f t="shared" si="29"/>
        <v>0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0</v>
      </c>
      <c r="BO14" s="16">
        <f t="shared" si="33"/>
        <v>0</v>
      </c>
      <c r="BP14" s="15">
        <v>0</v>
      </c>
      <c r="BQ14" s="16">
        <f t="shared" si="34"/>
        <v>0</v>
      </c>
      <c r="BR14" s="22">
        <f t="shared" si="1"/>
        <v>2545</v>
      </c>
      <c r="BS14" s="55">
        <v>23</v>
      </c>
      <c r="BT14">
        <v>12</v>
      </c>
      <c r="BU14" s="47">
        <f t="shared" si="35"/>
        <v>2031.4495530012771</v>
      </c>
      <c r="BV14" s="47">
        <f t="shared" si="36"/>
        <v>162.51596424010216</v>
      </c>
      <c r="BW14" s="47">
        <f t="shared" si="37"/>
        <v>351.03448275862064</v>
      </c>
      <c r="BX14" s="68">
        <f t="shared" si="38"/>
        <v>2544.9999999999995</v>
      </c>
    </row>
    <row r="15" spans="1:76" ht="15" thickBot="1" x14ac:dyDescent="0.35">
      <c r="A15" s="14" t="s">
        <v>47</v>
      </c>
      <c r="B15" s="15">
        <v>2</v>
      </c>
      <c r="C15" s="16">
        <f t="shared" si="2"/>
        <v>142</v>
      </c>
      <c r="D15" s="15">
        <v>7</v>
      </c>
      <c r="E15" s="16">
        <f t="shared" si="3"/>
        <v>189</v>
      </c>
      <c r="F15" s="15">
        <v>1</v>
      </c>
      <c r="G15" s="16">
        <f t="shared" si="4"/>
        <v>54</v>
      </c>
      <c r="H15" s="15">
        <v>1</v>
      </c>
      <c r="I15" s="16">
        <f t="shared" si="5"/>
        <v>70</v>
      </c>
      <c r="J15" s="15"/>
      <c r="K15" s="16">
        <f t="shared" si="6"/>
        <v>0</v>
      </c>
      <c r="L15" s="15">
        <v>6</v>
      </c>
      <c r="M15" s="16">
        <f t="shared" si="39"/>
        <v>426</v>
      </c>
      <c r="N15" s="15">
        <v>0</v>
      </c>
      <c r="O15" s="16">
        <f t="shared" si="8"/>
        <v>0</v>
      </c>
      <c r="P15" s="15">
        <v>1</v>
      </c>
      <c r="Q15" s="16">
        <f t="shared" si="9"/>
        <v>138</v>
      </c>
      <c r="R15" s="15">
        <v>2</v>
      </c>
      <c r="S15" s="16">
        <f t="shared" si="10"/>
        <v>290</v>
      </c>
      <c r="T15" s="15">
        <v>4</v>
      </c>
      <c r="U15" s="16">
        <f t="shared" si="11"/>
        <v>560</v>
      </c>
      <c r="V15" s="15">
        <v>1</v>
      </c>
      <c r="W15" s="16">
        <f t="shared" si="12"/>
        <v>65</v>
      </c>
      <c r="X15" s="15">
        <v>6</v>
      </c>
      <c r="Y15" s="16">
        <f t="shared" si="13"/>
        <v>432</v>
      </c>
      <c r="Z15" s="15">
        <v>1</v>
      </c>
      <c r="AA15" s="16">
        <f t="shared" si="14"/>
        <v>88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1</v>
      </c>
      <c r="AG15" s="16">
        <f t="shared" si="17"/>
        <v>170</v>
      </c>
      <c r="AH15" s="15">
        <v>1</v>
      </c>
      <c r="AI15" s="16">
        <f t="shared" si="18"/>
        <v>180</v>
      </c>
      <c r="AJ15" s="15">
        <v>0</v>
      </c>
      <c r="AK15" s="16">
        <f t="shared" si="19"/>
        <v>0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0</v>
      </c>
      <c r="AQ15" s="16">
        <f t="shared" si="22"/>
        <v>0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1</v>
      </c>
      <c r="BA15" s="16">
        <f t="shared" si="27"/>
        <v>63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0</v>
      </c>
      <c r="BI15" s="16">
        <f t="shared" si="31"/>
        <v>0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0</v>
      </c>
      <c r="BQ15" s="16">
        <f t="shared" si="34"/>
        <v>0</v>
      </c>
      <c r="BR15" s="22">
        <f>BQ15+BO15+BM15+BK15+BI15+BG15+BE15+BC15+BA15+AY15+AW15+AU15+AS15+AQ15+AO15+AM15+AK15+AI15+AG15+AE15+AC15+AA15+Y15+W15+U15+S15+Q15+O15+M15+K15+I15+G15+E15+C15</f>
        <v>2867</v>
      </c>
      <c r="BS15" s="55">
        <v>24</v>
      </c>
      <c r="BT15">
        <v>13</v>
      </c>
      <c r="BU15" s="47">
        <f t="shared" si="35"/>
        <v>2288.4738186462328</v>
      </c>
      <c r="BV15" s="47">
        <f t="shared" si="36"/>
        <v>183.07790549169863</v>
      </c>
      <c r="BW15" s="47">
        <f t="shared" si="37"/>
        <v>395.44827586206901</v>
      </c>
      <c r="BX15" s="68">
        <f t="shared" si="38"/>
        <v>2867</v>
      </c>
    </row>
    <row r="16" spans="1:76" ht="15" thickBot="1" x14ac:dyDescent="0.35">
      <c r="A16" s="14" t="s">
        <v>48</v>
      </c>
      <c r="B16" s="15">
        <v>0</v>
      </c>
      <c r="C16" s="16">
        <f t="shared" si="2"/>
        <v>0</v>
      </c>
      <c r="D16" s="15">
        <v>9</v>
      </c>
      <c r="E16" s="16">
        <f t="shared" si="3"/>
        <v>243</v>
      </c>
      <c r="F16" s="15">
        <v>2</v>
      </c>
      <c r="G16" s="16">
        <f t="shared" si="4"/>
        <v>108</v>
      </c>
      <c r="H16" s="15">
        <v>4</v>
      </c>
      <c r="I16" s="16">
        <f t="shared" si="5"/>
        <v>280</v>
      </c>
      <c r="J16" s="15"/>
      <c r="K16" s="16">
        <f t="shared" si="6"/>
        <v>0</v>
      </c>
      <c r="L16" s="15">
        <v>2</v>
      </c>
      <c r="M16" s="16">
        <f t="shared" si="39"/>
        <v>142</v>
      </c>
      <c r="N16" s="15">
        <v>1</v>
      </c>
      <c r="O16" s="16">
        <f t="shared" si="8"/>
        <v>128</v>
      </c>
      <c r="P16" s="15">
        <v>0</v>
      </c>
      <c r="Q16" s="16">
        <f t="shared" si="9"/>
        <v>0</v>
      </c>
      <c r="R16" s="15">
        <v>0</v>
      </c>
      <c r="S16" s="16">
        <f t="shared" si="10"/>
        <v>0</v>
      </c>
      <c r="T16" s="15">
        <v>0</v>
      </c>
      <c r="U16" s="16">
        <f t="shared" si="11"/>
        <v>0</v>
      </c>
      <c r="V16" s="15">
        <v>1</v>
      </c>
      <c r="W16" s="16">
        <f t="shared" si="12"/>
        <v>65</v>
      </c>
      <c r="X16" s="15">
        <v>8</v>
      </c>
      <c r="Y16" s="16">
        <f t="shared" si="13"/>
        <v>576</v>
      </c>
      <c r="Z16" s="15">
        <v>1</v>
      </c>
      <c r="AA16" s="16">
        <f t="shared" si="14"/>
        <v>88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0</v>
      </c>
      <c r="AK16" s="16">
        <f t="shared" si="19"/>
        <v>0</v>
      </c>
      <c r="AL16" s="15">
        <v>0</v>
      </c>
      <c r="AM16" s="16">
        <f t="shared" si="20"/>
        <v>0</v>
      </c>
      <c r="AN16" s="15">
        <v>0</v>
      </c>
      <c r="AO16" s="16">
        <f t="shared" si="21"/>
        <v>0</v>
      </c>
      <c r="AP16" s="15">
        <v>0</v>
      </c>
      <c r="AQ16" s="16">
        <f t="shared" si="22"/>
        <v>0</v>
      </c>
      <c r="AR16" s="15">
        <v>1</v>
      </c>
      <c r="AS16" s="16">
        <f t="shared" si="23"/>
        <v>47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43</v>
      </c>
      <c r="BI16" s="16">
        <f t="shared" si="31"/>
        <v>43</v>
      </c>
      <c r="BJ16" s="15">
        <v>0</v>
      </c>
      <c r="BK16" s="16">
        <f t="shared" si="32"/>
        <v>0</v>
      </c>
      <c r="BL16" s="15">
        <v>0</v>
      </c>
      <c r="BM16" s="16">
        <f t="shared" si="0"/>
        <v>0</v>
      </c>
      <c r="BN16" s="15">
        <v>0</v>
      </c>
      <c r="BO16" s="16">
        <f t="shared" si="33"/>
        <v>0</v>
      </c>
      <c r="BP16" s="15">
        <v>0</v>
      </c>
      <c r="BQ16" s="16">
        <f t="shared" si="34"/>
        <v>0</v>
      </c>
      <c r="BR16" s="22">
        <f t="shared" si="1"/>
        <v>1720</v>
      </c>
      <c r="BS16" s="55">
        <v>18</v>
      </c>
      <c r="BT16">
        <v>14</v>
      </c>
      <c r="BU16" s="47">
        <f t="shared" si="35"/>
        <v>1372.9246487867176</v>
      </c>
      <c r="BV16" s="47">
        <f t="shared" si="36"/>
        <v>109.83397190293741</v>
      </c>
      <c r="BW16" s="47">
        <f t="shared" si="37"/>
        <v>237.24137931034483</v>
      </c>
      <c r="BX16" s="68">
        <f t="shared" si="38"/>
        <v>1720</v>
      </c>
    </row>
    <row r="17" spans="1:76" ht="15" thickBot="1" x14ac:dyDescent="0.35">
      <c r="A17" s="14" t="s">
        <v>49</v>
      </c>
      <c r="B17" s="15">
        <v>0</v>
      </c>
      <c r="C17" s="16">
        <f t="shared" si="2"/>
        <v>0</v>
      </c>
      <c r="D17" s="15">
        <v>6</v>
      </c>
      <c r="E17" s="16">
        <f t="shared" si="3"/>
        <v>162</v>
      </c>
      <c r="F17" s="15">
        <v>1</v>
      </c>
      <c r="G17" s="16">
        <f t="shared" si="4"/>
        <v>54</v>
      </c>
      <c r="H17" s="15">
        <v>2</v>
      </c>
      <c r="I17" s="16">
        <f t="shared" si="5"/>
        <v>140</v>
      </c>
      <c r="J17" s="15"/>
      <c r="K17" s="16">
        <f t="shared" si="6"/>
        <v>0</v>
      </c>
      <c r="L17" s="15">
        <v>2</v>
      </c>
      <c r="M17" s="16">
        <f t="shared" si="39"/>
        <v>142</v>
      </c>
      <c r="N17" s="15">
        <v>0</v>
      </c>
      <c r="O17" s="16">
        <f t="shared" si="8"/>
        <v>0</v>
      </c>
      <c r="P17" s="15">
        <v>0</v>
      </c>
      <c r="Q17" s="16">
        <f t="shared" si="9"/>
        <v>0</v>
      </c>
      <c r="R17" s="15">
        <v>1</v>
      </c>
      <c r="S17" s="16">
        <f t="shared" si="10"/>
        <v>145</v>
      </c>
      <c r="T17" s="15">
        <v>1</v>
      </c>
      <c r="U17" s="16">
        <f t="shared" si="11"/>
        <v>140</v>
      </c>
      <c r="V17" s="15">
        <v>3</v>
      </c>
      <c r="W17" s="16">
        <f t="shared" si="12"/>
        <v>195</v>
      </c>
      <c r="X17" s="15">
        <v>5</v>
      </c>
      <c r="Y17" s="16">
        <f t="shared" si="13"/>
        <v>360</v>
      </c>
      <c r="Z17" s="15">
        <v>0</v>
      </c>
      <c r="AA17" s="16">
        <f t="shared" si="14"/>
        <v>0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1</v>
      </c>
      <c r="AG17" s="16">
        <f t="shared" si="17"/>
        <v>170</v>
      </c>
      <c r="AH17" s="15">
        <v>1</v>
      </c>
      <c r="AI17" s="16">
        <f t="shared" si="18"/>
        <v>180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1</v>
      </c>
      <c r="AO17" s="16">
        <f t="shared" si="21"/>
        <v>22</v>
      </c>
      <c r="AP17" s="15">
        <v>0</v>
      </c>
      <c r="AQ17" s="16">
        <f t="shared" si="22"/>
        <v>0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0</v>
      </c>
      <c r="BI17" s="16">
        <f t="shared" si="31"/>
        <v>0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22">
        <f t="shared" si="1"/>
        <v>1710</v>
      </c>
      <c r="BS17" s="55">
        <v>15</v>
      </c>
      <c r="BT17">
        <v>15</v>
      </c>
      <c r="BU17" s="47">
        <f t="shared" si="35"/>
        <v>1364.9425287356323</v>
      </c>
      <c r="BV17" s="47">
        <f t="shared" si="36"/>
        <v>109.19540229885058</v>
      </c>
      <c r="BW17" s="47">
        <f t="shared" si="37"/>
        <v>235.86206896551724</v>
      </c>
      <c r="BX17" s="68">
        <f t="shared" si="38"/>
        <v>1710</v>
      </c>
    </row>
    <row r="18" spans="1:76" ht="15" thickBot="1" x14ac:dyDescent="0.35">
      <c r="A18" s="14" t="s">
        <v>50</v>
      </c>
      <c r="B18" s="15"/>
      <c r="C18" s="16">
        <f t="shared" si="2"/>
        <v>0</v>
      </c>
      <c r="D18" s="15"/>
      <c r="E18" s="16">
        <f t="shared" si="3"/>
        <v>0</v>
      </c>
      <c r="F18" s="15"/>
      <c r="G18" s="16">
        <f t="shared" si="4"/>
        <v>0</v>
      </c>
      <c r="H18" s="15"/>
      <c r="I18" s="16">
        <f t="shared" si="5"/>
        <v>0</v>
      </c>
      <c r="J18" s="15"/>
      <c r="K18" s="16">
        <f t="shared" si="6"/>
        <v>0</v>
      </c>
      <c r="L18" s="15"/>
      <c r="M18" s="16">
        <f t="shared" si="39"/>
        <v>0</v>
      </c>
      <c r="N18" s="15"/>
      <c r="O18" s="16">
        <f t="shared" si="8"/>
        <v>0</v>
      </c>
      <c r="P18" s="15"/>
      <c r="Q18" s="16">
        <f t="shared" si="9"/>
        <v>0</v>
      </c>
      <c r="R18" s="15"/>
      <c r="S18" s="16">
        <f t="shared" si="10"/>
        <v>0</v>
      </c>
      <c r="T18" s="15"/>
      <c r="U18" s="16">
        <f t="shared" si="11"/>
        <v>0</v>
      </c>
      <c r="V18" s="15"/>
      <c r="W18" s="16">
        <f t="shared" si="12"/>
        <v>0</v>
      </c>
      <c r="X18" s="15"/>
      <c r="Y18" s="16">
        <f t="shared" si="13"/>
        <v>0</v>
      </c>
      <c r="Z18" s="15"/>
      <c r="AA18" s="16">
        <f t="shared" si="14"/>
        <v>0</v>
      </c>
      <c r="AB18" s="15"/>
      <c r="AC18" s="16">
        <f t="shared" si="15"/>
        <v>0</v>
      </c>
      <c r="AD18" s="15"/>
      <c r="AE18" s="16">
        <f t="shared" si="16"/>
        <v>0</v>
      </c>
      <c r="AF18" s="15"/>
      <c r="AG18" s="16">
        <f t="shared" si="17"/>
        <v>0</v>
      </c>
      <c r="AH18" s="15"/>
      <c r="AI18" s="16">
        <f t="shared" si="18"/>
        <v>0</v>
      </c>
      <c r="AJ18" s="15"/>
      <c r="AK18" s="16">
        <f t="shared" si="19"/>
        <v>0</v>
      </c>
      <c r="AL18" s="15"/>
      <c r="AM18" s="16">
        <f t="shared" si="20"/>
        <v>0</v>
      </c>
      <c r="AN18" s="15"/>
      <c r="AO18" s="16">
        <f t="shared" si="21"/>
        <v>0</v>
      </c>
      <c r="AP18" s="15"/>
      <c r="AQ18" s="16">
        <f t="shared" si="22"/>
        <v>0</v>
      </c>
      <c r="AR18" s="15"/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/>
      <c r="AY18" s="16">
        <f t="shared" si="26"/>
        <v>0</v>
      </c>
      <c r="AZ18" s="15"/>
      <c r="BA18" s="16">
        <f t="shared" si="27"/>
        <v>0</v>
      </c>
      <c r="BB18" s="15"/>
      <c r="BC18" s="16">
        <f t="shared" si="28"/>
        <v>0</v>
      </c>
      <c r="BD18" s="15"/>
      <c r="BE18" s="16">
        <f t="shared" si="29"/>
        <v>0</v>
      </c>
      <c r="BF18" s="15"/>
      <c r="BG18" s="16">
        <f t="shared" si="30"/>
        <v>0</v>
      </c>
      <c r="BH18" s="15"/>
      <c r="BI18" s="16">
        <f t="shared" si="31"/>
        <v>0</v>
      </c>
      <c r="BJ18" s="15"/>
      <c r="BK18" s="16">
        <f t="shared" si="32"/>
        <v>0</v>
      </c>
      <c r="BL18" s="15"/>
      <c r="BM18" s="16">
        <f t="shared" si="0"/>
        <v>0</v>
      </c>
      <c r="BN18" s="15"/>
      <c r="BO18" s="16">
        <f t="shared" si="33"/>
        <v>0</v>
      </c>
      <c r="BP18" s="15"/>
      <c r="BQ18" s="16">
        <f t="shared" si="34"/>
        <v>0</v>
      </c>
      <c r="BR18" s="22">
        <f t="shared" si="1"/>
        <v>0</v>
      </c>
      <c r="BS18" s="55"/>
      <c r="BT18">
        <v>16</v>
      </c>
      <c r="BU18" s="47">
        <f t="shared" si="35"/>
        <v>0</v>
      </c>
      <c r="BV18" s="47">
        <f t="shared" si="36"/>
        <v>0</v>
      </c>
      <c r="BW18" s="47">
        <f t="shared" si="37"/>
        <v>0</v>
      </c>
      <c r="BX18" s="68">
        <f t="shared" si="38"/>
        <v>0</v>
      </c>
    </row>
    <row r="19" spans="1:76" ht="15" thickBot="1" x14ac:dyDescent="0.35">
      <c r="A19" s="14" t="s">
        <v>51</v>
      </c>
      <c r="B19" s="15">
        <v>1</v>
      </c>
      <c r="C19" s="16">
        <f t="shared" si="2"/>
        <v>71</v>
      </c>
      <c r="D19" s="15">
        <v>0</v>
      </c>
      <c r="E19" s="16">
        <f t="shared" si="3"/>
        <v>0</v>
      </c>
      <c r="F19" s="15">
        <v>3</v>
      </c>
      <c r="G19" s="16">
        <f t="shared" si="4"/>
        <v>162</v>
      </c>
      <c r="H19" s="15">
        <v>3</v>
      </c>
      <c r="I19" s="16">
        <f t="shared" si="5"/>
        <v>210</v>
      </c>
      <c r="J19" s="15"/>
      <c r="K19" s="16">
        <f t="shared" si="6"/>
        <v>0</v>
      </c>
      <c r="L19" s="15">
        <v>4</v>
      </c>
      <c r="M19" s="16">
        <f t="shared" si="39"/>
        <v>284</v>
      </c>
      <c r="N19" s="15">
        <v>0</v>
      </c>
      <c r="O19" s="16">
        <f t="shared" si="8"/>
        <v>0</v>
      </c>
      <c r="P19" s="15">
        <v>0</v>
      </c>
      <c r="Q19" s="16">
        <f t="shared" si="9"/>
        <v>0</v>
      </c>
      <c r="R19" s="15">
        <v>1</v>
      </c>
      <c r="S19" s="16">
        <f t="shared" si="10"/>
        <v>145</v>
      </c>
      <c r="T19" s="15">
        <v>3</v>
      </c>
      <c r="U19" s="16">
        <f t="shared" si="11"/>
        <v>420</v>
      </c>
      <c r="V19" s="15">
        <v>0</v>
      </c>
      <c r="W19" s="16">
        <f t="shared" si="12"/>
        <v>0</v>
      </c>
      <c r="X19" s="15">
        <v>1</v>
      </c>
      <c r="Y19" s="16">
        <f t="shared" si="13"/>
        <v>72</v>
      </c>
      <c r="Z19" s="15">
        <v>0</v>
      </c>
      <c r="AA19" s="16">
        <f t="shared" si="14"/>
        <v>0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0</v>
      </c>
      <c r="AI19" s="16">
        <f t="shared" si="18"/>
        <v>0</v>
      </c>
      <c r="AJ19" s="15">
        <v>0</v>
      </c>
      <c r="AK19" s="16">
        <f t="shared" si="19"/>
        <v>0</v>
      </c>
      <c r="AL19" s="15">
        <v>0</v>
      </c>
      <c r="AM19" s="16">
        <f t="shared" si="20"/>
        <v>0</v>
      </c>
      <c r="AN19" s="15">
        <v>0</v>
      </c>
      <c r="AO19" s="16">
        <f t="shared" si="21"/>
        <v>0</v>
      </c>
      <c r="AP19" s="15">
        <v>0</v>
      </c>
      <c r="AQ19" s="16">
        <f t="shared" si="22"/>
        <v>0</v>
      </c>
      <c r="AR19" s="15">
        <v>1</v>
      </c>
      <c r="AS19" s="16">
        <f t="shared" si="23"/>
        <v>47</v>
      </c>
      <c r="AT19" s="15"/>
      <c r="AU19" s="16">
        <f t="shared" si="24"/>
        <v>0</v>
      </c>
      <c r="AV19" s="15"/>
      <c r="AW19" s="16">
        <f t="shared" si="25"/>
        <v>0</v>
      </c>
      <c r="AX19" s="15">
        <v>0</v>
      </c>
      <c r="AY19" s="16">
        <f t="shared" si="26"/>
        <v>0</v>
      </c>
      <c r="AZ19" s="15">
        <v>0</v>
      </c>
      <c r="BA19" s="16">
        <f t="shared" si="27"/>
        <v>0</v>
      </c>
      <c r="BB19" s="15">
        <v>1</v>
      </c>
      <c r="BC19" s="16">
        <f t="shared" si="28"/>
        <v>88</v>
      </c>
      <c r="BD19" s="15">
        <v>0</v>
      </c>
      <c r="BE19" s="16">
        <f t="shared" si="29"/>
        <v>0</v>
      </c>
      <c r="BF19" s="15">
        <v>0</v>
      </c>
      <c r="BG19" s="16">
        <f t="shared" si="30"/>
        <v>0</v>
      </c>
      <c r="BH19" s="15">
        <v>0</v>
      </c>
      <c r="BI19" s="16">
        <f t="shared" si="31"/>
        <v>0</v>
      </c>
      <c r="BJ19" s="15">
        <v>0</v>
      </c>
      <c r="BK19" s="16">
        <f t="shared" si="32"/>
        <v>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0</v>
      </c>
      <c r="BQ19" s="16">
        <f t="shared" si="34"/>
        <v>0</v>
      </c>
      <c r="BR19" s="22">
        <f t="shared" si="1"/>
        <v>1499</v>
      </c>
      <c r="BS19" s="55">
        <v>15</v>
      </c>
      <c r="BT19">
        <v>17</v>
      </c>
      <c r="BU19" s="47">
        <f t="shared" si="35"/>
        <v>1196.5197956577267</v>
      </c>
      <c r="BV19" s="47">
        <f t="shared" si="36"/>
        <v>95.721583652618136</v>
      </c>
      <c r="BW19" s="47">
        <f t="shared" si="37"/>
        <v>206.75862068965517</v>
      </c>
      <c r="BX19" s="68">
        <f t="shared" si="38"/>
        <v>1499</v>
      </c>
    </row>
    <row r="20" spans="1:76" ht="15" thickBot="1" x14ac:dyDescent="0.35">
      <c r="A20" s="14" t="s">
        <v>52</v>
      </c>
      <c r="B20" s="15">
        <v>1</v>
      </c>
      <c r="C20" s="16">
        <f t="shared" si="2"/>
        <v>71</v>
      </c>
      <c r="D20" s="15">
        <v>5</v>
      </c>
      <c r="E20" s="16">
        <f t="shared" si="3"/>
        <v>135</v>
      </c>
      <c r="F20" s="15">
        <v>0</v>
      </c>
      <c r="G20" s="16">
        <f t="shared" si="4"/>
        <v>0</v>
      </c>
      <c r="H20" s="15">
        <v>3</v>
      </c>
      <c r="I20" s="16">
        <f t="shared" si="5"/>
        <v>210</v>
      </c>
      <c r="J20" s="15"/>
      <c r="K20" s="16">
        <f t="shared" si="6"/>
        <v>0</v>
      </c>
      <c r="L20" s="15">
        <v>2</v>
      </c>
      <c r="M20" s="16">
        <f t="shared" si="39"/>
        <v>142</v>
      </c>
      <c r="N20" s="15">
        <v>0</v>
      </c>
      <c r="O20" s="16">
        <f t="shared" si="8"/>
        <v>0</v>
      </c>
      <c r="P20" s="15">
        <v>0</v>
      </c>
      <c r="Q20" s="16">
        <f t="shared" si="9"/>
        <v>0</v>
      </c>
      <c r="R20" s="15">
        <v>0</v>
      </c>
      <c r="S20" s="16">
        <f t="shared" si="10"/>
        <v>0</v>
      </c>
      <c r="T20" s="15">
        <v>4</v>
      </c>
      <c r="U20" s="16">
        <f t="shared" si="11"/>
        <v>560</v>
      </c>
      <c r="V20" s="15">
        <v>0</v>
      </c>
      <c r="W20" s="16">
        <f t="shared" si="12"/>
        <v>0</v>
      </c>
      <c r="X20" s="15">
        <v>2</v>
      </c>
      <c r="Y20" s="16">
        <f t="shared" si="13"/>
        <v>144</v>
      </c>
      <c r="Z20" s="15">
        <v>0</v>
      </c>
      <c r="AA20" s="16">
        <f t="shared" si="14"/>
        <v>0</v>
      </c>
      <c r="AB20" s="15">
        <v>0</v>
      </c>
      <c r="AC20" s="16">
        <f t="shared" si="15"/>
        <v>0</v>
      </c>
      <c r="AD20" s="15"/>
      <c r="AE20" s="16">
        <f t="shared" si="16"/>
        <v>0</v>
      </c>
      <c r="AF20" s="15">
        <v>0</v>
      </c>
      <c r="AG20" s="16">
        <f t="shared" si="17"/>
        <v>0</v>
      </c>
      <c r="AH20" s="15">
        <v>0</v>
      </c>
      <c r="AI20" s="16">
        <f t="shared" si="18"/>
        <v>0</v>
      </c>
      <c r="AJ20" s="15">
        <v>0</v>
      </c>
      <c r="AK20" s="16">
        <f t="shared" si="19"/>
        <v>0</v>
      </c>
      <c r="AL20" s="15">
        <v>0</v>
      </c>
      <c r="AM20" s="16">
        <f t="shared" si="20"/>
        <v>0</v>
      </c>
      <c r="AN20" s="15">
        <v>0</v>
      </c>
      <c r="AO20" s="16">
        <f t="shared" si="21"/>
        <v>0</v>
      </c>
      <c r="AP20" s="15">
        <v>1</v>
      </c>
      <c r="AQ20" s="16">
        <f t="shared" si="22"/>
        <v>95</v>
      </c>
      <c r="AR20" s="15">
        <v>0</v>
      </c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>
        <v>0</v>
      </c>
      <c r="AY20" s="16">
        <f t="shared" si="26"/>
        <v>0</v>
      </c>
      <c r="AZ20" s="15">
        <v>0</v>
      </c>
      <c r="BA20" s="16">
        <f t="shared" si="27"/>
        <v>0</v>
      </c>
      <c r="BB20" s="15">
        <v>0</v>
      </c>
      <c r="BC20" s="16">
        <f t="shared" si="28"/>
        <v>0</v>
      </c>
      <c r="BD20" s="15">
        <v>0</v>
      </c>
      <c r="BE20" s="16">
        <f t="shared" si="29"/>
        <v>0</v>
      </c>
      <c r="BF20" s="15">
        <v>0</v>
      </c>
      <c r="BG20" s="16">
        <f t="shared" si="30"/>
        <v>0</v>
      </c>
      <c r="BH20" s="15">
        <v>0</v>
      </c>
      <c r="BI20" s="16">
        <f t="shared" si="31"/>
        <v>0</v>
      </c>
      <c r="BJ20" s="15">
        <v>0</v>
      </c>
      <c r="BK20" s="16">
        <f t="shared" si="32"/>
        <v>0</v>
      </c>
      <c r="BL20" s="15">
        <v>0</v>
      </c>
      <c r="BM20" s="16">
        <f t="shared" si="0"/>
        <v>0</v>
      </c>
      <c r="BN20" s="15">
        <v>0</v>
      </c>
      <c r="BO20" s="16">
        <f t="shared" si="33"/>
        <v>0</v>
      </c>
      <c r="BP20" s="15">
        <v>0</v>
      </c>
      <c r="BQ20" s="16">
        <f t="shared" si="34"/>
        <v>0</v>
      </c>
      <c r="BR20" s="22">
        <f t="shared" si="1"/>
        <v>1357</v>
      </c>
      <c r="BS20" s="55">
        <v>10</v>
      </c>
      <c r="BT20">
        <v>18</v>
      </c>
      <c r="BU20" s="47">
        <f t="shared" si="35"/>
        <v>1083.1736909323115</v>
      </c>
      <c r="BV20" s="47">
        <f t="shared" si="36"/>
        <v>86.653895274584926</v>
      </c>
      <c r="BW20" s="47">
        <f t="shared" si="37"/>
        <v>187.17241379310346</v>
      </c>
      <c r="BX20" s="68">
        <f t="shared" si="38"/>
        <v>1357</v>
      </c>
    </row>
    <row r="21" spans="1:76" ht="15" thickBot="1" x14ac:dyDescent="0.35">
      <c r="A21" s="14" t="s">
        <v>53</v>
      </c>
      <c r="B21" s="15">
        <v>1</v>
      </c>
      <c r="C21" s="16">
        <f t="shared" si="2"/>
        <v>71</v>
      </c>
      <c r="D21" s="15">
        <v>1</v>
      </c>
      <c r="E21" s="16">
        <f t="shared" si="3"/>
        <v>27</v>
      </c>
      <c r="F21" s="15">
        <v>0</v>
      </c>
      <c r="G21" s="16">
        <f t="shared" si="4"/>
        <v>0</v>
      </c>
      <c r="H21" s="15">
        <v>4</v>
      </c>
      <c r="I21" s="16">
        <f t="shared" si="5"/>
        <v>280</v>
      </c>
      <c r="J21" s="15"/>
      <c r="K21" s="16">
        <f t="shared" si="6"/>
        <v>0</v>
      </c>
      <c r="L21" s="15">
        <v>2</v>
      </c>
      <c r="M21" s="16">
        <f t="shared" si="39"/>
        <v>142</v>
      </c>
      <c r="N21" s="15">
        <v>2</v>
      </c>
      <c r="O21" s="16">
        <f t="shared" si="8"/>
        <v>256</v>
      </c>
      <c r="P21" s="15">
        <v>0</v>
      </c>
      <c r="Q21" s="16">
        <f t="shared" si="9"/>
        <v>0</v>
      </c>
      <c r="R21" s="15">
        <v>0</v>
      </c>
      <c r="S21" s="16">
        <f t="shared" si="10"/>
        <v>0</v>
      </c>
      <c r="T21" s="15">
        <v>2</v>
      </c>
      <c r="U21" s="16">
        <f t="shared" si="11"/>
        <v>280</v>
      </c>
      <c r="V21" s="15">
        <v>1</v>
      </c>
      <c r="W21" s="16">
        <f t="shared" si="12"/>
        <v>65</v>
      </c>
      <c r="X21" s="15">
        <v>4</v>
      </c>
      <c r="Y21" s="16">
        <f t="shared" si="13"/>
        <v>288</v>
      </c>
      <c r="Z21" s="15">
        <v>0</v>
      </c>
      <c r="AA21" s="16">
        <f t="shared" si="14"/>
        <v>0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0</v>
      </c>
      <c r="AG21" s="16">
        <f t="shared" si="17"/>
        <v>0</v>
      </c>
      <c r="AH21" s="15">
        <v>0</v>
      </c>
      <c r="AI21" s="16">
        <f t="shared" si="18"/>
        <v>0</v>
      </c>
      <c r="AJ21" s="15">
        <v>1</v>
      </c>
      <c r="AK21" s="16">
        <f t="shared" si="19"/>
        <v>145</v>
      </c>
      <c r="AL21" s="15">
        <v>0</v>
      </c>
      <c r="AM21" s="16">
        <f t="shared" si="20"/>
        <v>0</v>
      </c>
      <c r="AN21" s="15">
        <v>0</v>
      </c>
      <c r="AO21" s="16">
        <f t="shared" si="21"/>
        <v>0</v>
      </c>
      <c r="AP21" s="15">
        <v>0</v>
      </c>
      <c r="AQ21" s="16">
        <f t="shared" si="22"/>
        <v>0</v>
      </c>
      <c r="AR21" s="15">
        <v>0</v>
      </c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0</v>
      </c>
      <c r="AY21" s="16">
        <f t="shared" si="26"/>
        <v>0</v>
      </c>
      <c r="AZ21" s="15">
        <v>0</v>
      </c>
      <c r="BA21" s="16">
        <f t="shared" si="27"/>
        <v>0</v>
      </c>
      <c r="BB21" s="15">
        <v>0</v>
      </c>
      <c r="BC21" s="16">
        <f t="shared" si="28"/>
        <v>0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0</v>
      </c>
      <c r="BI21" s="16">
        <f t="shared" si="31"/>
        <v>0</v>
      </c>
      <c r="BJ21" s="15">
        <v>0</v>
      </c>
      <c r="BK21" s="16">
        <f t="shared" si="32"/>
        <v>0</v>
      </c>
      <c r="BL21" s="15">
        <v>0</v>
      </c>
      <c r="BM21" s="16">
        <f t="shared" si="0"/>
        <v>0</v>
      </c>
      <c r="BN21" s="15">
        <v>0</v>
      </c>
      <c r="BO21" s="16">
        <f t="shared" si="33"/>
        <v>0</v>
      </c>
      <c r="BP21" s="15">
        <v>0</v>
      </c>
      <c r="BQ21" s="16">
        <f t="shared" si="34"/>
        <v>0</v>
      </c>
      <c r="BR21" s="22">
        <f t="shared" si="1"/>
        <v>1554</v>
      </c>
      <c r="BS21" s="55">
        <v>14</v>
      </c>
      <c r="BT21">
        <v>19</v>
      </c>
      <c r="BU21" s="47">
        <f t="shared" si="35"/>
        <v>1240.4214559386971</v>
      </c>
      <c r="BV21" s="47">
        <f t="shared" si="36"/>
        <v>99.233716475095775</v>
      </c>
      <c r="BW21" s="47">
        <f t="shared" si="37"/>
        <v>214.34482758620689</v>
      </c>
      <c r="BX21" s="68">
        <f t="shared" si="38"/>
        <v>1554</v>
      </c>
    </row>
    <row r="22" spans="1:76" ht="15" thickBot="1" x14ac:dyDescent="0.35">
      <c r="A22" s="14" t="s">
        <v>54</v>
      </c>
      <c r="B22" s="15">
        <v>2</v>
      </c>
      <c r="C22" s="16">
        <f t="shared" si="2"/>
        <v>142</v>
      </c>
      <c r="D22" s="15">
        <v>4</v>
      </c>
      <c r="E22" s="16">
        <f t="shared" si="3"/>
        <v>108</v>
      </c>
      <c r="F22" s="15">
        <v>1</v>
      </c>
      <c r="G22" s="16">
        <f t="shared" si="4"/>
        <v>54</v>
      </c>
      <c r="H22" s="15">
        <v>3</v>
      </c>
      <c r="I22" s="16">
        <f t="shared" si="5"/>
        <v>210</v>
      </c>
      <c r="J22" s="15"/>
      <c r="K22" s="16">
        <f t="shared" si="6"/>
        <v>0</v>
      </c>
      <c r="L22" s="15">
        <v>8</v>
      </c>
      <c r="M22" s="16">
        <f t="shared" si="39"/>
        <v>568</v>
      </c>
      <c r="N22" s="15">
        <v>1</v>
      </c>
      <c r="O22" s="16">
        <f t="shared" si="8"/>
        <v>128</v>
      </c>
      <c r="P22" s="15">
        <v>0</v>
      </c>
      <c r="Q22" s="16">
        <f t="shared" si="9"/>
        <v>0</v>
      </c>
      <c r="R22" s="15">
        <v>0</v>
      </c>
      <c r="S22" s="16">
        <f t="shared" si="10"/>
        <v>0</v>
      </c>
      <c r="T22" s="15">
        <v>2</v>
      </c>
      <c r="U22" s="16">
        <f t="shared" si="11"/>
        <v>280</v>
      </c>
      <c r="V22" s="15">
        <v>3</v>
      </c>
      <c r="W22" s="16">
        <f t="shared" si="12"/>
        <v>195</v>
      </c>
      <c r="X22" s="15">
        <v>7</v>
      </c>
      <c r="Y22" s="16">
        <f t="shared" si="13"/>
        <v>504</v>
      </c>
      <c r="Z22" s="15">
        <v>2</v>
      </c>
      <c r="AA22" s="16">
        <f t="shared" si="14"/>
        <v>176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1</v>
      </c>
      <c r="AI22" s="16">
        <f t="shared" si="18"/>
        <v>180</v>
      </c>
      <c r="AJ22" s="15">
        <v>0</v>
      </c>
      <c r="AK22" s="16">
        <f t="shared" si="19"/>
        <v>0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0</v>
      </c>
      <c r="BG22" s="16">
        <f t="shared" si="30"/>
        <v>0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1</v>
      </c>
      <c r="BO22" s="16">
        <f t="shared" si="33"/>
        <v>65</v>
      </c>
      <c r="BP22" s="15">
        <v>0</v>
      </c>
      <c r="BQ22" s="16">
        <f t="shared" si="34"/>
        <v>0</v>
      </c>
      <c r="BR22" s="22">
        <f t="shared" si="1"/>
        <v>2610</v>
      </c>
      <c r="BS22" s="55">
        <v>22</v>
      </c>
      <c r="BT22">
        <v>20</v>
      </c>
      <c r="BU22" s="47">
        <f t="shared" si="35"/>
        <v>2083.3333333333335</v>
      </c>
      <c r="BV22" s="47">
        <f t="shared" si="36"/>
        <v>166.66666666666669</v>
      </c>
      <c r="BW22" s="47">
        <f t="shared" si="37"/>
        <v>360</v>
      </c>
      <c r="BX22" s="68">
        <f t="shared" si="38"/>
        <v>2610</v>
      </c>
    </row>
    <row r="23" spans="1:76" ht="15" thickBot="1" x14ac:dyDescent="0.35">
      <c r="A23" s="14" t="s">
        <v>55</v>
      </c>
      <c r="B23" s="15">
        <v>0</v>
      </c>
      <c r="C23" s="16">
        <f t="shared" si="2"/>
        <v>0</v>
      </c>
      <c r="D23" s="15">
        <v>3</v>
      </c>
      <c r="E23" s="16">
        <f t="shared" si="3"/>
        <v>81</v>
      </c>
      <c r="F23" s="15">
        <v>4</v>
      </c>
      <c r="G23" s="16">
        <f t="shared" si="4"/>
        <v>216</v>
      </c>
      <c r="H23" s="15">
        <v>8</v>
      </c>
      <c r="I23" s="16">
        <f t="shared" si="5"/>
        <v>560</v>
      </c>
      <c r="J23" s="15"/>
      <c r="K23" s="16">
        <f t="shared" si="6"/>
        <v>0</v>
      </c>
      <c r="L23" s="15">
        <v>0</v>
      </c>
      <c r="M23" s="16">
        <f t="shared" si="39"/>
        <v>0</v>
      </c>
      <c r="N23" s="15">
        <v>0</v>
      </c>
      <c r="O23" s="16">
        <f t="shared" si="8"/>
        <v>0</v>
      </c>
      <c r="P23" s="15">
        <v>0</v>
      </c>
      <c r="Q23" s="16">
        <f t="shared" si="9"/>
        <v>0</v>
      </c>
      <c r="R23" s="15">
        <v>0</v>
      </c>
      <c r="S23" s="16">
        <f t="shared" si="10"/>
        <v>0</v>
      </c>
      <c r="T23" s="15">
        <v>2</v>
      </c>
      <c r="U23" s="16">
        <f t="shared" si="11"/>
        <v>280</v>
      </c>
      <c r="V23" s="15">
        <v>1</v>
      </c>
      <c r="W23" s="16">
        <f t="shared" si="12"/>
        <v>65</v>
      </c>
      <c r="X23" s="15">
        <v>6</v>
      </c>
      <c r="Y23" s="16">
        <f t="shared" si="13"/>
        <v>432</v>
      </c>
      <c r="Z23" s="15">
        <v>2</v>
      </c>
      <c r="AA23" s="16">
        <f t="shared" si="14"/>
        <v>176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0</v>
      </c>
      <c r="AK23" s="16">
        <f t="shared" si="19"/>
        <v>0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0</v>
      </c>
      <c r="AQ23" s="16">
        <f t="shared" si="22"/>
        <v>0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1810</v>
      </c>
      <c r="BS23" s="55">
        <v>17</v>
      </c>
      <c r="BT23">
        <v>21</v>
      </c>
      <c r="BU23" s="47">
        <f t="shared" si="35"/>
        <v>1444.7637292464879</v>
      </c>
      <c r="BV23" s="47">
        <f t="shared" si="36"/>
        <v>115.58109833971903</v>
      </c>
      <c r="BW23" s="47">
        <f t="shared" si="37"/>
        <v>249.65517241379311</v>
      </c>
      <c r="BX23" s="68">
        <f t="shared" si="38"/>
        <v>1810</v>
      </c>
    </row>
    <row r="24" spans="1:76" ht="15" thickBot="1" x14ac:dyDescent="0.35">
      <c r="A24" s="14" t="s">
        <v>56</v>
      </c>
      <c r="B24" s="15">
        <v>0</v>
      </c>
      <c r="C24" s="16">
        <f t="shared" si="2"/>
        <v>0</v>
      </c>
      <c r="D24" s="15">
        <v>1</v>
      </c>
      <c r="E24" s="16">
        <f t="shared" si="3"/>
        <v>27</v>
      </c>
      <c r="F24" s="15">
        <v>0</v>
      </c>
      <c r="G24" s="16">
        <f t="shared" si="4"/>
        <v>0</v>
      </c>
      <c r="H24" s="15">
        <v>5</v>
      </c>
      <c r="I24" s="16">
        <f t="shared" si="5"/>
        <v>350</v>
      </c>
      <c r="J24" s="15"/>
      <c r="K24" s="16">
        <f t="shared" si="6"/>
        <v>0</v>
      </c>
      <c r="L24" s="15">
        <v>4</v>
      </c>
      <c r="M24" s="16">
        <f t="shared" si="39"/>
        <v>284</v>
      </c>
      <c r="N24" s="15">
        <v>1</v>
      </c>
      <c r="O24" s="16">
        <f t="shared" si="8"/>
        <v>128</v>
      </c>
      <c r="P24" s="15">
        <v>0</v>
      </c>
      <c r="Q24" s="16">
        <f t="shared" si="9"/>
        <v>0</v>
      </c>
      <c r="R24" s="15">
        <v>0</v>
      </c>
      <c r="S24" s="16">
        <f t="shared" si="10"/>
        <v>0</v>
      </c>
      <c r="T24" s="15">
        <v>1</v>
      </c>
      <c r="U24" s="16">
        <f t="shared" si="11"/>
        <v>140</v>
      </c>
      <c r="V24" s="15">
        <v>2</v>
      </c>
      <c r="W24" s="16">
        <f t="shared" si="12"/>
        <v>130</v>
      </c>
      <c r="X24" s="15">
        <v>3</v>
      </c>
      <c r="Y24" s="16">
        <f t="shared" si="13"/>
        <v>216</v>
      </c>
      <c r="Z24" s="15">
        <v>1</v>
      </c>
      <c r="AA24" s="16">
        <f t="shared" si="14"/>
        <v>88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1</v>
      </c>
      <c r="AG24" s="16">
        <f t="shared" si="17"/>
        <v>170</v>
      </c>
      <c r="AH24" s="15">
        <v>0</v>
      </c>
      <c r="AI24" s="16">
        <f t="shared" si="18"/>
        <v>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0</v>
      </c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0</v>
      </c>
      <c r="BI24" s="16">
        <f t="shared" si="31"/>
        <v>0</v>
      </c>
      <c r="BJ24" s="15">
        <v>0</v>
      </c>
      <c r="BK24" s="16">
        <f t="shared" si="32"/>
        <v>0</v>
      </c>
      <c r="BL24" s="15">
        <v>0</v>
      </c>
      <c r="BM24" s="16">
        <f t="shared" si="0"/>
        <v>0</v>
      </c>
      <c r="BN24" s="15">
        <v>0</v>
      </c>
      <c r="BO24" s="16">
        <f t="shared" si="33"/>
        <v>0</v>
      </c>
      <c r="BP24" s="15">
        <v>0</v>
      </c>
      <c r="BQ24" s="16">
        <f t="shared" si="34"/>
        <v>0</v>
      </c>
      <c r="BR24" s="22">
        <f t="shared" si="1"/>
        <v>1533</v>
      </c>
      <c r="BS24" s="55">
        <v>14</v>
      </c>
      <c r="BT24">
        <v>22</v>
      </c>
      <c r="BU24" s="47">
        <f t="shared" si="35"/>
        <v>1223.6590038314175</v>
      </c>
      <c r="BV24" s="47">
        <f t="shared" si="36"/>
        <v>97.892720306513411</v>
      </c>
      <c r="BW24" s="47">
        <f t="shared" si="37"/>
        <v>211.44827586206895</v>
      </c>
      <c r="BX24" s="68">
        <f t="shared" si="38"/>
        <v>1533</v>
      </c>
    </row>
    <row r="25" spans="1:76" ht="15" thickBot="1" x14ac:dyDescent="0.35">
      <c r="A25" s="14" t="s">
        <v>57</v>
      </c>
      <c r="B25" s="15"/>
      <c r="C25" s="16">
        <f t="shared" si="2"/>
        <v>0</v>
      </c>
      <c r="D25" s="15"/>
      <c r="E25" s="16">
        <f t="shared" si="3"/>
        <v>0</v>
      </c>
      <c r="F25" s="15"/>
      <c r="G25" s="16">
        <f t="shared" si="4"/>
        <v>0</v>
      </c>
      <c r="H25" s="15"/>
      <c r="I25" s="16">
        <f t="shared" si="5"/>
        <v>0</v>
      </c>
      <c r="J25" s="15"/>
      <c r="K25" s="16">
        <f t="shared" si="6"/>
        <v>0</v>
      </c>
      <c r="L25" s="15"/>
      <c r="M25" s="16">
        <f t="shared" si="39"/>
        <v>0</v>
      </c>
      <c r="N25" s="15"/>
      <c r="O25" s="16">
        <f t="shared" si="8"/>
        <v>0</v>
      </c>
      <c r="P25" s="15"/>
      <c r="Q25" s="16">
        <f t="shared" si="9"/>
        <v>0</v>
      </c>
      <c r="R25" s="15"/>
      <c r="S25" s="16">
        <f t="shared" si="10"/>
        <v>0</v>
      </c>
      <c r="T25" s="15"/>
      <c r="U25" s="16">
        <f t="shared" si="11"/>
        <v>0</v>
      </c>
      <c r="V25" s="15"/>
      <c r="W25" s="16">
        <f t="shared" si="12"/>
        <v>0</v>
      </c>
      <c r="X25" s="15"/>
      <c r="Y25" s="16">
        <f t="shared" si="13"/>
        <v>0</v>
      </c>
      <c r="Z25" s="15"/>
      <c r="AA25" s="16">
        <f t="shared" si="14"/>
        <v>0</v>
      </c>
      <c r="AB25" s="15"/>
      <c r="AC25" s="16">
        <f t="shared" si="15"/>
        <v>0</v>
      </c>
      <c r="AD25" s="15"/>
      <c r="AE25" s="16">
        <f t="shared" si="16"/>
        <v>0</v>
      </c>
      <c r="AF25" s="15"/>
      <c r="AG25" s="16">
        <f t="shared" si="17"/>
        <v>0</v>
      </c>
      <c r="AH25" s="15"/>
      <c r="AI25" s="16">
        <f t="shared" si="18"/>
        <v>0</v>
      </c>
      <c r="AJ25" s="15"/>
      <c r="AK25" s="16">
        <f t="shared" si="19"/>
        <v>0</v>
      </c>
      <c r="AL25" s="15"/>
      <c r="AM25" s="16">
        <f t="shared" si="20"/>
        <v>0</v>
      </c>
      <c r="AN25" s="15"/>
      <c r="AO25" s="16">
        <f t="shared" si="21"/>
        <v>0</v>
      </c>
      <c r="AP25" s="15"/>
      <c r="AQ25" s="16">
        <f t="shared" si="22"/>
        <v>0</v>
      </c>
      <c r="AR25" s="15"/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/>
      <c r="AY25" s="16">
        <f t="shared" si="26"/>
        <v>0</v>
      </c>
      <c r="AZ25" s="15"/>
      <c r="BA25" s="16">
        <f t="shared" si="27"/>
        <v>0</v>
      </c>
      <c r="BB25" s="15"/>
      <c r="BC25" s="16">
        <f t="shared" si="28"/>
        <v>0</v>
      </c>
      <c r="BD25" s="15"/>
      <c r="BE25" s="16">
        <f t="shared" si="29"/>
        <v>0</v>
      </c>
      <c r="BF25" s="15"/>
      <c r="BG25" s="16">
        <f t="shared" si="30"/>
        <v>0</v>
      </c>
      <c r="BH25" s="15"/>
      <c r="BI25" s="16">
        <f t="shared" si="31"/>
        <v>0</v>
      </c>
      <c r="BJ25" s="15"/>
      <c r="BK25" s="16">
        <f t="shared" si="32"/>
        <v>0</v>
      </c>
      <c r="BL25" s="15"/>
      <c r="BM25" s="16">
        <f t="shared" si="0"/>
        <v>0</v>
      </c>
      <c r="BN25" s="15"/>
      <c r="BO25" s="16">
        <f t="shared" si="33"/>
        <v>0</v>
      </c>
      <c r="BP25" s="15"/>
      <c r="BQ25" s="16">
        <f t="shared" si="34"/>
        <v>0</v>
      </c>
      <c r="BR25" s="22">
        <f t="shared" si="1"/>
        <v>0</v>
      </c>
      <c r="BS25" s="55"/>
      <c r="BT25">
        <v>23</v>
      </c>
      <c r="BU25" s="47">
        <f t="shared" si="35"/>
        <v>0</v>
      </c>
      <c r="BV25" s="47">
        <f t="shared" si="36"/>
        <v>0</v>
      </c>
      <c r="BW25" s="47">
        <f t="shared" si="37"/>
        <v>0</v>
      </c>
      <c r="BX25" s="68">
        <f t="shared" si="38"/>
        <v>0</v>
      </c>
    </row>
    <row r="26" spans="1:76" ht="15" thickBot="1" x14ac:dyDescent="0.35">
      <c r="A26" s="14" t="s">
        <v>58</v>
      </c>
      <c r="B26" s="15">
        <v>1</v>
      </c>
      <c r="C26" s="16">
        <f t="shared" si="2"/>
        <v>71</v>
      </c>
      <c r="D26" s="15">
        <v>6</v>
      </c>
      <c r="E26" s="16">
        <f t="shared" si="3"/>
        <v>162</v>
      </c>
      <c r="F26" s="15">
        <v>0</v>
      </c>
      <c r="G26" s="16">
        <f t="shared" si="4"/>
        <v>0</v>
      </c>
      <c r="H26" s="15">
        <v>5</v>
      </c>
      <c r="I26" s="16">
        <f t="shared" si="5"/>
        <v>350</v>
      </c>
      <c r="J26" s="15"/>
      <c r="K26" s="16">
        <f t="shared" si="6"/>
        <v>0</v>
      </c>
      <c r="L26" s="15">
        <v>3</v>
      </c>
      <c r="M26" s="16">
        <f t="shared" si="39"/>
        <v>213</v>
      </c>
      <c r="N26" s="15">
        <v>1</v>
      </c>
      <c r="O26" s="16">
        <f t="shared" si="8"/>
        <v>128</v>
      </c>
      <c r="P26" s="15">
        <v>0</v>
      </c>
      <c r="Q26" s="16">
        <f t="shared" si="9"/>
        <v>0</v>
      </c>
      <c r="R26" s="15">
        <v>0</v>
      </c>
      <c r="S26" s="16">
        <f t="shared" si="10"/>
        <v>0</v>
      </c>
      <c r="T26" s="15">
        <v>1</v>
      </c>
      <c r="U26" s="16">
        <f t="shared" si="11"/>
        <v>140</v>
      </c>
      <c r="V26" s="15">
        <v>2</v>
      </c>
      <c r="W26" s="16">
        <f t="shared" si="12"/>
        <v>130</v>
      </c>
      <c r="X26" s="15">
        <v>3</v>
      </c>
      <c r="Y26" s="16">
        <f t="shared" si="13"/>
        <v>216</v>
      </c>
      <c r="Z26" s="15">
        <v>0</v>
      </c>
      <c r="AA26" s="16">
        <f t="shared" si="14"/>
        <v>0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1</v>
      </c>
      <c r="AG26" s="16">
        <f t="shared" si="17"/>
        <v>170</v>
      </c>
      <c r="AH26" s="15">
        <v>0</v>
      </c>
      <c r="AI26" s="16">
        <f t="shared" si="18"/>
        <v>0</v>
      </c>
      <c r="AJ26" s="15">
        <v>1</v>
      </c>
      <c r="AK26" s="16">
        <f t="shared" si="19"/>
        <v>145</v>
      </c>
      <c r="AL26" s="15">
        <v>0</v>
      </c>
      <c r="AM26" s="16">
        <f t="shared" si="20"/>
        <v>0</v>
      </c>
      <c r="AN26" s="15">
        <v>0</v>
      </c>
      <c r="AO26" s="16">
        <f t="shared" si="21"/>
        <v>0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0</v>
      </c>
      <c r="AY26" s="16">
        <f t="shared" si="26"/>
        <v>0</v>
      </c>
      <c r="AZ26" s="15">
        <v>0</v>
      </c>
      <c r="BA26" s="16">
        <f t="shared" si="27"/>
        <v>0</v>
      </c>
      <c r="BB26" s="15">
        <v>1</v>
      </c>
      <c r="BC26" s="16">
        <f t="shared" si="28"/>
        <v>88</v>
      </c>
      <c r="BD26" s="15">
        <v>0</v>
      </c>
      <c r="BE26" s="16">
        <f t="shared" si="29"/>
        <v>0</v>
      </c>
      <c r="BF26" s="15">
        <v>1</v>
      </c>
      <c r="BG26" s="16">
        <f t="shared" si="30"/>
        <v>9</v>
      </c>
      <c r="BH26" s="15">
        <v>5</v>
      </c>
      <c r="BI26" s="16">
        <f t="shared" si="31"/>
        <v>5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0</v>
      </c>
      <c r="BO26" s="16">
        <f t="shared" si="33"/>
        <v>0</v>
      </c>
      <c r="BP26" s="15">
        <v>0</v>
      </c>
      <c r="BQ26" s="16">
        <f t="shared" si="34"/>
        <v>0</v>
      </c>
      <c r="BR26" s="22">
        <f t="shared" si="1"/>
        <v>1827</v>
      </c>
      <c r="BS26" s="55">
        <v>21</v>
      </c>
      <c r="BT26">
        <v>24</v>
      </c>
      <c r="BU26" s="47">
        <f t="shared" si="35"/>
        <v>1458.3333333333333</v>
      </c>
      <c r="BV26" s="47">
        <f t="shared" si="36"/>
        <v>116.66666666666666</v>
      </c>
      <c r="BW26" s="47">
        <f t="shared" si="37"/>
        <v>252</v>
      </c>
      <c r="BX26" s="68">
        <f t="shared" si="38"/>
        <v>1827</v>
      </c>
    </row>
    <row r="27" spans="1:76" ht="15" thickBot="1" x14ac:dyDescent="0.35">
      <c r="A27" s="14" t="s">
        <v>59</v>
      </c>
      <c r="B27" s="15">
        <v>1</v>
      </c>
      <c r="C27" s="16">
        <f t="shared" si="2"/>
        <v>71</v>
      </c>
      <c r="D27" s="15">
        <v>5</v>
      </c>
      <c r="E27" s="16">
        <f t="shared" si="3"/>
        <v>135</v>
      </c>
      <c r="F27" s="15">
        <v>1</v>
      </c>
      <c r="G27" s="16">
        <f t="shared" si="4"/>
        <v>54</v>
      </c>
      <c r="H27" s="15">
        <v>1</v>
      </c>
      <c r="I27" s="16">
        <f t="shared" si="5"/>
        <v>70</v>
      </c>
      <c r="J27" s="15"/>
      <c r="K27" s="16">
        <f t="shared" si="6"/>
        <v>0</v>
      </c>
      <c r="L27" s="15">
        <v>3</v>
      </c>
      <c r="M27" s="16">
        <f t="shared" si="39"/>
        <v>213</v>
      </c>
      <c r="N27" s="15">
        <v>1</v>
      </c>
      <c r="O27" s="16">
        <f t="shared" si="8"/>
        <v>128</v>
      </c>
      <c r="P27" s="15">
        <v>1</v>
      </c>
      <c r="Q27" s="16">
        <f t="shared" si="9"/>
        <v>138</v>
      </c>
      <c r="R27" s="15">
        <v>0</v>
      </c>
      <c r="S27" s="16">
        <f t="shared" si="10"/>
        <v>0</v>
      </c>
      <c r="T27" s="15">
        <v>5</v>
      </c>
      <c r="U27" s="16">
        <f t="shared" si="11"/>
        <v>700</v>
      </c>
      <c r="V27" s="15">
        <v>0</v>
      </c>
      <c r="W27" s="16">
        <f t="shared" si="12"/>
        <v>0</v>
      </c>
      <c r="X27" s="15">
        <v>3</v>
      </c>
      <c r="Y27" s="16">
        <f t="shared" si="13"/>
        <v>216</v>
      </c>
      <c r="Z27" s="15">
        <v>0</v>
      </c>
      <c r="AA27" s="16">
        <f t="shared" si="14"/>
        <v>0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0</v>
      </c>
      <c r="AG27" s="16">
        <f t="shared" si="17"/>
        <v>0</v>
      </c>
      <c r="AH27" s="15">
        <v>0</v>
      </c>
      <c r="AI27" s="16">
        <f t="shared" si="18"/>
        <v>0</v>
      </c>
      <c r="AJ27" s="15">
        <v>0</v>
      </c>
      <c r="AK27" s="16">
        <f t="shared" si="19"/>
        <v>0</v>
      </c>
      <c r="AL27" s="15">
        <v>0</v>
      </c>
      <c r="AM27" s="16">
        <f t="shared" si="20"/>
        <v>0</v>
      </c>
      <c r="AN27" s="15">
        <v>0</v>
      </c>
      <c r="AO27" s="16">
        <f t="shared" si="21"/>
        <v>0</v>
      </c>
      <c r="AP27" s="15">
        <v>0</v>
      </c>
      <c r="AQ27" s="16">
        <f t="shared" si="22"/>
        <v>0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2</v>
      </c>
      <c r="BE27" s="16">
        <f t="shared" si="29"/>
        <v>72</v>
      </c>
      <c r="BF27" s="15">
        <v>2</v>
      </c>
      <c r="BG27" s="16">
        <f t="shared" si="30"/>
        <v>18</v>
      </c>
      <c r="BH27" s="15">
        <v>10</v>
      </c>
      <c r="BI27" s="16">
        <f t="shared" si="31"/>
        <v>10</v>
      </c>
      <c r="BJ27" s="15">
        <v>0</v>
      </c>
      <c r="BK27" s="16">
        <f t="shared" si="32"/>
        <v>0</v>
      </c>
      <c r="BL27" s="15">
        <v>0</v>
      </c>
      <c r="BM27" s="16">
        <f t="shared" si="0"/>
        <v>0</v>
      </c>
      <c r="BN27" s="15">
        <v>1</v>
      </c>
      <c r="BO27" s="16">
        <f t="shared" si="33"/>
        <v>65</v>
      </c>
      <c r="BP27" s="15">
        <v>0</v>
      </c>
      <c r="BQ27" s="16">
        <f t="shared" si="34"/>
        <v>0</v>
      </c>
      <c r="BR27" s="22">
        <f t="shared" si="1"/>
        <v>1890</v>
      </c>
      <c r="BS27" s="55">
        <v>21</v>
      </c>
      <c r="BT27">
        <v>25</v>
      </c>
      <c r="BU27" s="47">
        <f t="shared" si="35"/>
        <v>1508.6206896551723</v>
      </c>
      <c r="BV27" s="47">
        <f t="shared" si="36"/>
        <v>120.68965517241379</v>
      </c>
      <c r="BW27" s="47">
        <f t="shared" si="37"/>
        <v>260.68965517241378</v>
      </c>
      <c r="BX27" s="68">
        <f t="shared" si="38"/>
        <v>1889.9999999999998</v>
      </c>
    </row>
    <row r="28" spans="1:76" ht="15" thickBot="1" x14ac:dyDescent="0.35">
      <c r="A28" s="14" t="s">
        <v>60</v>
      </c>
      <c r="B28" s="15">
        <v>3</v>
      </c>
      <c r="C28" s="16">
        <f t="shared" si="2"/>
        <v>213</v>
      </c>
      <c r="D28" s="15">
        <v>8</v>
      </c>
      <c r="E28" s="16">
        <f t="shared" si="3"/>
        <v>216</v>
      </c>
      <c r="F28" s="15">
        <v>2</v>
      </c>
      <c r="G28" s="16">
        <f t="shared" si="4"/>
        <v>108</v>
      </c>
      <c r="H28" s="15">
        <v>3</v>
      </c>
      <c r="I28" s="16">
        <f t="shared" si="5"/>
        <v>210</v>
      </c>
      <c r="J28" s="15"/>
      <c r="K28" s="16">
        <f t="shared" si="6"/>
        <v>0</v>
      </c>
      <c r="L28" s="15">
        <v>5</v>
      </c>
      <c r="M28" s="16">
        <f t="shared" si="39"/>
        <v>355</v>
      </c>
      <c r="N28" s="15">
        <v>0</v>
      </c>
      <c r="O28" s="16">
        <f t="shared" si="8"/>
        <v>0</v>
      </c>
      <c r="P28" s="15">
        <v>0</v>
      </c>
      <c r="Q28" s="16">
        <f t="shared" si="9"/>
        <v>0</v>
      </c>
      <c r="R28" s="15">
        <v>0</v>
      </c>
      <c r="S28" s="16">
        <f t="shared" si="10"/>
        <v>0</v>
      </c>
      <c r="T28" s="15">
        <v>2</v>
      </c>
      <c r="U28" s="16">
        <f t="shared" si="11"/>
        <v>280</v>
      </c>
      <c r="V28" s="15">
        <v>2</v>
      </c>
      <c r="W28" s="16">
        <f t="shared" si="12"/>
        <v>130</v>
      </c>
      <c r="X28" s="15">
        <v>1</v>
      </c>
      <c r="Y28" s="16">
        <f t="shared" si="13"/>
        <v>72</v>
      </c>
      <c r="Z28" s="15">
        <v>1</v>
      </c>
      <c r="AA28" s="16">
        <f t="shared" si="14"/>
        <v>88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1</v>
      </c>
      <c r="AI28" s="16">
        <f t="shared" si="18"/>
        <v>180</v>
      </c>
      <c r="AJ28" s="15">
        <v>1</v>
      </c>
      <c r="AK28" s="16">
        <f t="shared" si="19"/>
        <v>145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0</v>
      </c>
      <c r="AQ28" s="16">
        <f t="shared" si="22"/>
        <v>0</v>
      </c>
      <c r="AR28" s="15">
        <v>0</v>
      </c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>
        <v>1</v>
      </c>
      <c r="AY28" s="16">
        <f t="shared" si="26"/>
        <v>110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0</v>
      </c>
      <c r="BG28" s="16">
        <f t="shared" si="30"/>
        <v>0</v>
      </c>
      <c r="BH28" s="15">
        <v>57</v>
      </c>
      <c r="BI28" s="16">
        <f t="shared" si="31"/>
        <v>57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0</v>
      </c>
      <c r="BO28" s="16">
        <f t="shared" si="33"/>
        <v>0</v>
      </c>
      <c r="BP28" s="15">
        <v>0</v>
      </c>
      <c r="BQ28" s="16">
        <f t="shared" si="34"/>
        <v>0</v>
      </c>
      <c r="BR28" s="22">
        <f t="shared" si="1"/>
        <v>2164</v>
      </c>
      <c r="BS28" s="55">
        <v>21</v>
      </c>
      <c r="BT28">
        <v>26</v>
      </c>
      <c r="BU28" s="47">
        <f t="shared" si="35"/>
        <v>1727.330779054917</v>
      </c>
      <c r="BV28" s="47">
        <f t="shared" si="36"/>
        <v>138.18646232439337</v>
      </c>
      <c r="BW28" s="47">
        <f t="shared" si="37"/>
        <v>298.48275862068971</v>
      </c>
      <c r="BX28" s="68">
        <f t="shared" si="38"/>
        <v>2164</v>
      </c>
    </row>
    <row r="29" spans="1:76" ht="15" thickBot="1" x14ac:dyDescent="0.35">
      <c r="A29" s="14" t="s">
        <v>61</v>
      </c>
      <c r="B29" s="15">
        <v>0</v>
      </c>
      <c r="C29" s="16">
        <f t="shared" si="2"/>
        <v>0</v>
      </c>
      <c r="D29" s="15">
        <v>9</v>
      </c>
      <c r="E29" s="16">
        <f t="shared" si="3"/>
        <v>243</v>
      </c>
      <c r="F29" s="15">
        <v>1</v>
      </c>
      <c r="G29" s="16">
        <f t="shared" si="4"/>
        <v>54</v>
      </c>
      <c r="H29" s="15">
        <v>8</v>
      </c>
      <c r="I29" s="16">
        <f t="shared" si="5"/>
        <v>560</v>
      </c>
      <c r="J29" s="15"/>
      <c r="K29" s="16">
        <f t="shared" si="6"/>
        <v>0</v>
      </c>
      <c r="L29" s="15">
        <v>10</v>
      </c>
      <c r="M29" s="16">
        <f t="shared" si="39"/>
        <v>710</v>
      </c>
      <c r="N29" s="15">
        <v>1</v>
      </c>
      <c r="O29" s="16">
        <f t="shared" si="8"/>
        <v>128</v>
      </c>
      <c r="P29" s="15">
        <v>0</v>
      </c>
      <c r="Q29" s="16">
        <f t="shared" si="9"/>
        <v>0</v>
      </c>
      <c r="R29" s="15">
        <v>0</v>
      </c>
      <c r="S29" s="16">
        <f t="shared" si="10"/>
        <v>0</v>
      </c>
      <c r="T29" s="15">
        <v>0</v>
      </c>
      <c r="U29" s="16">
        <f t="shared" si="11"/>
        <v>0</v>
      </c>
      <c r="V29" s="15">
        <v>1</v>
      </c>
      <c r="W29" s="16">
        <f t="shared" si="12"/>
        <v>65</v>
      </c>
      <c r="X29" s="15">
        <v>6</v>
      </c>
      <c r="Y29" s="16">
        <f t="shared" si="13"/>
        <v>432</v>
      </c>
      <c r="Z29" s="15">
        <v>0</v>
      </c>
      <c r="AA29" s="16">
        <f t="shared" si="14"/>
        <v>0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0</v>
      </c>
      <c r="AM29" s="16">
        <f t="shared" si="20"/>
        <v>0</v>
      </c>
      <c r="AN29" s="15">
        <v>0</v>
      </c>
      <c r="AO29" s="16">
        <f t="shared" si="21"/>
        <v>0</v>
      </c>
      <c r="AP29" s="15">
        <v>0</v>
      </c>
      <c r="AQ29" s="16">
        <f t="shared" si="22"/>
        <v>0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0</v>
      </c>
      <c r="BG29" s="16">
        <f t="shared" si="30"/>
        <v>0</v>
      </c>
      <c r="BH29" s="15">
        <v>0</v>
      </c>
      <c r="BI29" s="16">
        <f t="shared" si="31"/>
        <v>0</v>
      </c>
      <c r="BJ29" s="15">
        <v>0</v>
      </c>
      <c r="BK29" s="16">
        <f t="shared" si="32"/>
        <v>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22">
        <f t="shared" si="1"/>
        <v>2192</v>
      </c>
      <c r="BS29" s="55">
        <v>24</v>
      </c>
      <c r="BT29">
        <v>27</v>
      </c>
      <c r="BU29" s="47">
        <f t="shared" si="35"/>
        <v>1749.6807151979567</v>
      </c>
      <c r="BV29" s="47">
        <f t="shared" si="36"/>
        <v>139.97445721583654</v>
      </c>
      <c r="BW29" s="47">
        <f t="shared" si="37"/>
        <v>302.34482758620692</v>
      </c>
      <c r="BX29" s="68">
        <f t="shared" si="38"/>
        <v>2192</v>
      </c>
    </row>
    <row r="30" spans="1:76" ht="15" thickBot="1" x14ac:dyDescent="0.35">
      <c r="A30" s="14" t="s">
        <v>62</v>
      </c>
      <c r="B30" s="15">
        <v>2</v>
      </c>
      <c r="C30" s="16">
        <f t="shared" si="2"/>
        <v>142</v>
      </c>
      <c r="D30" s="15">
        <v>0</v>
      </c>
      <c r="E30" s="16">
        <f t="shared" si="3"/>
        <v>0</v>
      </c>
      <c r="F30" s="15">
        <v>1</v>
      </c>
      <c r="G30" s="16">
        <f t="shared" si="4"/>
        <v>54</v>
      </c>
      <c r="H30" s="15">
        <v>1</v>
      </c>
      <c r="I30" s="16">
        <f t="shared" si="5"/>
        <v>70</v>
      </c>
      <c r="J30" s="15"/>
      <c r="K30" s="16">
        <f t="shared" si="6"/>
        <v>0</v>
      </c>
      <c r="L30" s="15">
        <v>8</v>
      </c>
      <c r="M30" s="16">
        <f t="shared" si="39"/>
        <v>568</v>
      </c>
      <c r="N30" s="15">
        <v>0</v>
      </c>
      <c r="O30" s="16">
        <f t="shared" si="8"/>
        <v>0</v>
      </c>
      <c r="P30" s="15">
        <v>0</v>
      </c>
      <c r="Q30" s="16">
        <f t="shared" si="9"/>
        <v>0</v>
      </c>
      <c r="R30" s="15">
        <v>0</v>
      </c>
      <c r="S30" s="16">
        <f t="shared" si="10"/>
        <v>0</v>
      </c>
      <c r="T30" s="15">
        <v>3</v>
      </c>
      <c r="U30" s="16">
        <f t="shared" si="11"/>
        <v>420</v>
      </c>
      <c r="V30" s="15">
        <v>0</v>
      </c>
      <c r="W30" s="16">
        <f t="shared" si="12"/>
        <v>0</v>
      </c>
      <c r="X30" s="15">
        <v>1</v>
      </c>
      <c r="Y30" s="16">
        <f t="shared" si="13"/>
        <v>72</v>
      </c>
      <c r="Z30" s="15">
        <v>1</v>
      </c>
      <c r="AA30" s="16">
        <f t="shared" si="14"/>
        <v>88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0</v>
      </c>
      <c r="AI30" s="16">
        <f t="shared" si="18"/>
        <v>0</v>
      </c>
      <c r="AJ30" s="15">
        <v>0</v>
      </c>
      <c r="AK30" s="16">
        <f t="shared" si="19"/>
        <v>0</v>
      </c>
      <c r="AL30" s="15">
        <v>0</v>
      </c>
      <c r="AM30" s="16">
        <f t="shared" si="20"/>
        <v>0</v>
      </c>
      <c r="AN30" s="15">
        <v>0</v>
      </c>
      <c r="AO30" s="16">
        <f t="shared" si="21"/>
        <v>0</v>
      </c>
      <c r="AP30" s="15">
        <v>0</v>
      </c>
      <c r="AQ30" s="16">
        <f t="shared" si="22"/>
        <v>0</v>
      </c>
      <c r="AR30" s="15">
        <v>0</v>
      </c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26"/>
        <v>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2</v>
      </c>
      <c r="BE30" s="16">
        <f t="shared" si="29"/>
        <v>72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0</v>
      </c>
      <c r="BK30" s="16">
        <f t="shared" si="32"/>
        <v>0</v>
      </c>
      <c r="BL30" s="15">
        <v>0</v>
      </c>
      <c r="BM30" s="16">
        <f t="shared" si="0"/>
        <v>0</v>
      </c>
      <c r="BN30" s="15">
        <v>0</v>
      </c>
      <c r="BO30" s="16">
        <f t="shared" si="33"/>
        <v>0</v>
      </c>
      <c r="BP30" s="15">
        <v>0</v>
      </c>
      <c r="BQ30" s="16">
        <f t="shared" si="34"/>
        <v>0</v>
      </c>
      <c r="BR30" s="22">
        <f t="shared" si="1"/>
        <v>1486</v>
      </c>
      <c r="BS30" s="55">
        <v>12</v>
      </c>
      <c r="BT30">
        <v>28</v>
      </c>
      <c r="BU30" s="47">
        <f t="shared" si="35"/>
        <v>1186.1430395913155</v>
      </c>
      <c r="BV30" s="47">
        <f t="shared" si="36"/>
        <v>94.891443167305241</v>
      </c>
      <c r="BW30" s="47">
        <f t="shared" si="37"/>
        <v>204.9655172413793</v>
      </c>
      <c r="BX30" s="68">
        <f t="shared" si="38"/>
        <v>1486</v>
      </c>
    </row>
    <row r="31" spans="1:76" ht="15" thickBot="1" x14ac:dyDescent="0.35">
      <c r="A31" s="14" t="s">
        <v>63</v>
      </c>
      <c r="B31" s="15">
        <v>0</v>
      </c>
      <c r="C31" s="16">
        <f t="shared" si="2"/>
        <v>0</v>
      </c>
      <c r="D31" s="15">
        <v>5</v>
      </c>
      <c r="E31" s="16">
        <f t="shared" si="3"/>
        <v>135</v>
      </c>
      <c r="F31" s="15">
        <v>1</v>
      </c>
      <c r="G31" s="16">
        <f t="shared" si="4"/>
        <v>54</v>
      </c>
      <c r="H31" s="15">
        <v>3</v>
      </c>
      <c r="I31" s="16">
        <f t="shared" si="5"/>
        <v>210</v>
      </c>
      <c r="J31" s="15"/>
      <c r="K31" s="16">
        <f t="shared" si="6"/>
        <v>0</v>
      </c>
      <c r="L31" s="15">
        <v>2</v>
      </c>
      <c r="M31" s="16">
        <f t="shared" si="39"/>
        <v>142</v>
      </c>
      <c r="N31" s="15">
        <v>0</v>
      </c>
      <c r="O31" s="16">
        <f t="shared" si="8"/>
        <v>0</v>
      </c>
      <c r="P31" s="15">
        <v>1</v>
      </c>
      <c r="Q31" s="16">
        <f t="shared" si="9"/>
        <v>138</v>
      </c>
      <c r="R31" s="15">
        <v>3</v>
      </c>
      <c r="S31" s="16">
        <f t="shared" si="10"/>
        <v>435</v>
      </c>
      <c r="T31" s="15">
        <v>0</v>
      </c>
      <c r="U31" s="16">
        <f t="shared" si="11"/>
        <v>0</v>
      </c>
      <c r="V31" s="15">
        <v>1</v>
      </c>
      <c r="W31" s="16">
        <f t="shared" si="12"/>
        <v>65</v>
      </c>
      <c r="X31" s="15">
        <v>6</v>
      </c>
      <c r="Y31" s="16">
        <f t="shared" si="13"/>
        <v>432</v>
      </c>
      <c r="Z31" s="15">
        <v>0</v>
      </c>
      <c r="AA31" s="16">
        <f t="shared" si="14"/>
        <v>0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0</v>
      </c>
      <c r="AI31" s="16">
        <f t="shared" si="18"/>
        <v>0</v>
      </c>
      <c r="AJ31" s="15">
        <v>0</v>
      </c>
      <c r="AK31" s="16">
        <f t="shared" si="19"/>
        <v>0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0</v>
      </c>
      <c r="AQ31" s="16">
        <f t="shared" si="22"/>
        <v>0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0</v>
      </c>
      <c r="BK31" s="16">
        <f t="shared" si="32"/>
        <v>0</v>
      </c>
      <c r="BL31" s="15">
        <v>0</v>
      </c>
      <c r="BM31" s="16">
        <f t="shared" si="0"/>
        <v>0</v>
      </c>
      <c r="BN31" s="15">
        <v>0</v>
      </c>
      <c r="BO31" s="16">
        <f t="shared" si="33"/>
        <v>0</v>
      </c>
      <c r="BP31" s="15">
        <v>0</v>
      </c>
      <c r="BQ31" s="16">
        <f t="shared" si="34"/>
        <v>0</v>
      </c>
      <c r="BR31" s="22">
        <f t="shared" si="1"/>
        <v>1611</v>
      </c>
      <c r="BS31" s="55">
        <v>16</v>
      </c>
      <c r="BT31">
        <v>29</v>
      </c>
      <c r="BU31" s="47">
        <f t="shared" si="35"/>
        <v>1285.9195402298851</v>
      </c>
      <c r="BV31" s="47">
        <f t="shared" si="36"/>
        <v>102.87356321839081</v>
      </c>
      <c r="BW31" s="47">
        <f t="shared" si="37"/>
        <v>222.20689655172413</v>
      </c>
      <c r="BX31" s="68">
        <f t="shared" si="38"/>
        <v>1611</v>
      </c>
    </row>
    <row r="32" spans="1:76" ht="15" thickBot="1" x14ac:dyDescent="0.35">
      <c r="A32" s="14" t="s">
        <v>64</v>
      </c>
      <c r="B32" s="15"/>
      <c r="C32" s="16">
        <f t="shared" si="2"/>
        <v>0</v>
      </c>
      <c r="D32" s="15"/>
      <c r="E32" s="16">
        <f t="shared" si="3"/>
        <v>0</v>
      </c>
      <c r="F32" s="15"/>
      <c r="G32" s="16">
        <f t="shared" si="4"/>
        <v>0</v>
      </c>
      <c r="H32" s="15"/>
      <c r="I32" s="16">
        <f t="shared" si="5"/>
        <v>0</v>
      </c>
      <c r="J32" s="15"/>
      <c r="K32" s="16">
        <f t="shared" si="6"/>
        <v>0</v>
      </c>
      <c r="L32" s="15"/>
      <c r="M32" s="16">
        <f t="shared" si="39"/>
        <v>0</v>
      </c>
      <c r="N32" s="15"/>
      <c r="O32" s="16">
        <f t="shared" si="8"/>
        <v>0</v>
      </c>
      <c r="P32" s="15"/>
      <c r="Q32" s="16">
        <f t="shared" si="9"/>
        <v>0</v>
      </c>
      <c r="R32" s="15"/>
      <c r="S32" s="16">
        <f t="shared" si="10"/>
        <v>0</v>
      </c>
      <c r="T32" s="15"/>
      <c r="U32" s="16">
        <f t="shared" si="11"/>
        <v>0</v>
      </c>
      <c r="V32" s="15"/>
      <c r="W32" s="16">
        <f t="shared" si="12"/>
        <v>0</v>
      </c>
      <c r="X32" s="15"/>
      <c r="Y32" s="16">
        <f t="shared" si="13"/>
        <v>0</v>
      </c>
      <c r="Z32" s="15"/>
      <c r="AA32" s="16">
        <f t="shared" si="14"/>
        <v>0</v>
      </c>
      <c r="AB32" s="15"/>
      <c r="AC32" s="16">
        <f t="shared" si="15"/>
        <v>0</v>
      </c>
      <c r="AD32" s="15"/>
      <c r="AE32" s="16">
        <f t="shared" si="16"/>
        <v>0</v>
      </c>
      <c r="AF32" s="15"/>
      <c r="AG32" s="16">
        <f t="shared" si="17"/>
        <v>0</v>
      </c>
      <c r="AH32" s="15"/>
      <c r="AI32" s="16">
        <f t="shared" si="18"/>
        <v>0</v>
      </c>
      <c r="AJ32" s="15"/>
      <c r="AK32" s="16">
        <f t="shared" si="19"/>
        <v>0</v>
      </c>
      <c r="AL32" s="15"/>
      <c r="AM32" s="16">
        <f t="shared" si="20"/>
        <v>0</v>
      </c>
      <c r="AN32" s="15"/>
      <c r="AO32" s="16">
        <f t="shared" si="21"/>
        <v>0</v>
      </c>
      <c r="AP32" s="15"/>
      <c r="AQ32" s="16">
        <f t="shared" si="22"/>
        <v>0</v>
      </c>
      <c r="AR32" s="15"/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/>
      <c r="AY32" s="16">
        <f t="shared" si="26"/>
        <v>0</v>
      </c>
      <c r="AZ32" s="15"/>
      <c r="BA32" s="16">
        <f t="shared" si="27"/>
        <v>0</v>
      </c>
      <c r="BB32" s="15"/>
      <c r="BC32" s="16">
        <f t="shared" si="28"/>
        <v>0</v>
      </c>
      <c r="BD32" s="15"/>
      <c r="BE32" s="16">
        <f t="shared" si="29"/>
        <v>0</v>
      </c>
      <c r="BF32" s="15"/>
      <c r="BG32" s="16">
        <f t="shared" si="30"/>
        <v>0</v>
      </c>
      <c r="BH32" s="15"/>
      <c r="BI32" s="16">
        <f t="shared" si="31"/>
        <v>0</v>
      </c>
      <c r="BJ32" s="15"/>
      <c r="BK32" s="16">
        <f t="shared" si="32"/>
        <v>0</v>
      </c>
      <c r="BL32" s="15"/>
      <c r="BM32" s="16">
        <f t="shared" si="0"/>
        <v>0</v>
      </c>
      <c r="BN32" s="15"/>
      <c r="BO32" s="16">
        <f t="shared" si="33"/>
        <v>0</v>
      </c>
      <c r="BP32" s="15"/>
      <c r="BQ32" s="16">
        <f t="shared" si="34"/>
        <v>0</v>
      </c>
      <c r="BR32" s="22">
        <f t="shared" si="1"/>
        <v>0</v>
      </c>
      <c r="BS32" s="55"/>
      <c r="BT32">
        <v>30</v>
      </c>
      <c r="BU32" s="47">
        <f t="shared" si="35"/>
        <v>0</v>
      </c>
      <c r="BV32" s="47">
        <f t="shared" si="36"/>
        <v>0</v>
      </c>
      <c r="BW32" s="47">
        <f t="shared" si="37"/>
        <v>0</v>
      </c>
      <c r="BX32" s="68">
        <f t="shared" si="38"/>
        <v>0</v>
      </c>
    </row>
    <row r="33" spans="1:76" ht="15" thickBot="1" x14ac:dyDescent="0.35">
      <c r="A33" s="14" t="s">
        <v>65</v>
      </c>
      <c r="B33" s="36">
        <v>0</v>
      </c>
      <c r="C33" s="37">
        <f t="shared" si="2"/>
        <v>0</v>
      </c>
      <c r="D33" s="36">
        <v>5</v>
      </c>
      <c r="E33" s="37">
        <f t="shared" si="3"/>
        <v>135</v>
      </c>
      <c r="F33" s="36">
        <v>0</v>
      </c>
      <c r="G33" s="37">
        <f t="shared" si="4"/>
        <v>0</v>
      </c>
      <c r="H33" s="36">
        <v>5</v>
      </c>
      <c r="I33" s="37">
        <f t="shared" si="5"/>
        <v>350</v>
      </c>
      <c r="J33" s="36"/>
      <c r="K33" s="37">
        <f t="shared" si="6"/>
        <v>0</v>
      </c>
      <c r="L33" s="36">
        <v>2</v>
      </c>
      <c r="M33" s="37">
        <f t="shared" si="39"/>
        <v>142</v>
      </c>
      <c r="N33" s="36"/>
      <c r="O33" s="37">
        <v>0</v>
      </c>
      <c r="P33" s="36"/>
      <c r="Q33" s="37">
        <v>0</v>
      </c>
      <c r="R33" s="36"/>
      <c r="S33" s="37">
        <v>0</v>
      </c>
      <c r="T33" s="36">
        <v>4</v>
      </c>
      <c r="U33" s="37">
        <f t="shared" si="11"/>
        <v>560</v>
      </c>
      <c r="V33" s="36">
        <v>1</v>
      </c>
      <c r="W33" s="37">
        <f t="shared" si="12"/>
        <v>65</v>
      </c>
      <c r="X33" s="36">
        <v>7</v>
      </c>
      <c r="Y33" s="37">
        <f t="shared" si="13"/>
        <v>504</v>
      </c>
      <c r="Z33" s="36">
        <v>0</v>
      </c>
      <c r="AA33" s="37">
        <f t="shared" si="14"/>
        <v>0</v>
      </c>
      <c r="AB33" s="36">
        <v>0</v>
      </c>
      <c r="AC33" s="37">
        <f t="shared" si="15"/>
        <v>0</v>
      </c>
      <c r="AD33" s="36"/>
      <c r="AE33" s="37">
        <f t="shared" si="16"/>
        <v>0</v>
      </c>
      <c r="AF33" s="36">
        <v>0</v>
      </c>
      <c r="AG33" s="37">
        <f t="shared" si="17"/>
        <v>0</v>
      </c>
      <c r="AH33" s="36">
        <v>0</v>
      </c>
      <c r="AI33" s="37">
        <f t="shared" si="18"/>
        <v>0</v>
      </c>
      <c r="AJ33" s="36">
        <v>0</v>
      </c>
      <c r="AK33" s="37">
        <f t="shared" si="19"/>
        <v>0</v>
      </c>
      <c r="AL33" s="36">
        <v>0</v>
      </c>
      <c r="AM33" s="37">
        <f t="shared" si="20"/>
        <v>0</v>
      </c>
      <c r="AN33" s="36">
        <v>0</v>
      </c>
      <c r="AO33" s="37">
        <f t="shared" si="21"/>
        <v>0</v>
      </c>
      <c r="AP33" s="36">
        <v>0</v>
      </c>
      <c r="AQ33" s="37">
        <f t="shared" si="22"/>
        <v>0</v>
      </c>
      <c r="AR33" s="36">
        <v>1</v>
      </c>
      <c r="AS33" s="37">
        <f t="shared" si="23"/>
        <v>47</v>
      </c>
      <c r="AT33" s="36"/>
      <c r="AU33" s="37">
        <f t="shared" si="24"/>
        <v>0</v>
      </c>
      <c r="AV33" s="36"/>
      <c r="AW33" s="37">
        <f t="shared" si="25"/>
        <v>0</v>
      </c>
      <c r="AX33" s="36">
        <v>0</v>
      </c>
      <c r="AY33" s="37">
        <f t="shared" si="26"/>
        <v>0</v>
      </c>
      <c r="AZ33" s="36">
        <v>0</v>
      </c>
      <c r="BA33" s="37">
        <f t="shared" si="27"/>
        <v>0</v>
      </c>
      <c r="BB33" s="36">
        <v>0</v>
      </c>
      <c r="BC33" s="37">
        <f t="shared" si="28"/>
        <v>0</v>
      </c>
      <c r="BD33" s="36">
        <v>0</v>
      </c>
      <c r="BE33" s="37">
        <f t="shared" si="29"/>
        <v>0</v>
      </c>
      <c r="BF33" s="36">
        <v>0</v>
      </c>
      <c r="BG33" s="37">
        <f t="shared" si="30"/>
        <v>0</v>
      </c>
      <c r="BH33" s="36">
        <v>0</v>
      </c>
      <c r="BI33" s="37">
        <f t="shared" si="31"/>
        <v>0</v>
      </c>
      <c r="BJ33" s="36">
        <v>0</v>
      </c>
      <c r="BK33" s="37">
        <f t="shared" si="32"/>
        <v>0</v>
      </c>
      <c r="BL33" s="36">
        <v>0</v>
      </c>
      <c r="BM33" s="37">
        <f t="shared" si="0"/>
        <v>0</v>
      </c>
      <c r="BN33" s="36">
        <v>0</v>
      </c>
      <c r="BO33" s="37">
        <f t="shared" si="33"/>
        <v>0</v>
      </c>
      <c r="BP33" s="36">
        <v>0</v>
      </c>
      <c r="BQ33" s="37">
        <f t="shared" si="34"/>
        <v>0</v>
      </c>
      <c r="BR33" s="25">
        <f t="shared" si="1"/>
        <v>1803</v>
      </c>
      <c r="BS33" s="56">
        <v>19</v>
      </c>
      <c r="BT33">
        <v>31</v>
      </c>
      <c r="BU33" s="47">
        <f t="shared" si="35"/>
        <v>1439.176245210728</v>
      </c>
      <c r="BV33" s="47">
        <f t="shared" si="36"/>
        <v>115.13409961685824</v>
      </c>
      <c r="BW33" s="47">
        <f t="shared" si="37"/>
        <v>248.68965517241381</v>
      </c>
      <c r="BX33" s="68">
        <f t="shared" si="38"/>
        <v>1803</v>
      </c>
    </row>
    <row r="34" spans="1:76" ht="15" thickBot="1" x14ac:dyDescent="0.35">
      <c r="A34" s="14" t="s">
        <v>66</v>
      </c>
      <c r="B34" s="17">
        <f>SUM(B3:B33)</f>
        <v>18</v>
      </c>
      <c r="C34" s="18">
        <f>SUM(C3:C33)</f>
        <v>1278</v>
      </c>
      <c r="D34" s="17">
        <f>SUM(D3:D33)</f>
        <v>132</v>
      </c>
      <c r="E34" s="18">
        <f t="shared" ref="E34:O34" si="40">SUM(E3:E33)</f>
        <v>3564</v>
      </c>
      <c r="F34" s="17">
        <f t="shared" si="40"/>
        <v>24</v>
      </c>
      <c r="G34" s="18">
        <f t="shared" si="40"/>
        <v>1296</v>
      </c>
      <c r="H34" s="17">
        <f t="shared" si="40"/>
        <v>101</v>
      </c>
      <c r="I34" s="18">
        <f t="shared" si="40"/>
        <v>7070</v>
      </c>
      <c r="J34" s="17">
        <f t="shared" si="40"/>
        <v>0</v>
      </c>
      <c r="K34" s="18">
        <f t="shared" si="40"/>
        <v>0</v>
      </c>
      <c r="L34" s="17">
        <f t="shared" si="40"/>
        <v>102</v>
      </c>
      <c r="M34" s="18">
        <f t="shared" si="40"/>
        <v>7242</v>
      </c>
      <c r="N34" s="17">
        <f t="shared" si="40"/>
        <v>14</v>
      </c>
      <c r="O34" s="18">
        <f t="shared" si="40"/>
        <v>1792</v>
      </c>
      <c r="P34" s="17">
        <f>SUM(P3:P33)</f>
        <v>3</v>
      </c>
      <c r="Q34" s="18">
        <f>SUM(Q3:Q33)</f>
        <v>414</v>
      </c>
      <c r="R34" s="17">
        <f t="shared" ref="R34:AC34" si="41">SUM(R3:R33)</f>
        <v>8</v>
      </c>
      <c r="S34" s="18">
        <f t="shared" si="41"/>
        <v>1160</v>
      </c>
      <c r="T34" s="17">
        <f t="shared" si="41"/>
        <v>60</v>
      </c>
      <c r="U34" s="18">
        <f t="shared" si="41"/>
        <v>8400</v>
      </c>
      <c r="V34" s="17">
        <f t="shared" si="41"/>
        <v>35</v>
      </c>
      <c r="W34" s="18">
        <f t="shared" si="41"/>
        <v>2275</v>
      </c>
      <c r="X34" s="17">
        <f t="shared" si="41"/>
        <v>128</v>
      </c>
      <c r="Y34" s="18">
        <f t="shared" si="41"/>
        <v>9216</v>
      </c>
      <c r="Z34" s="17">
        <f t="shared" si="41"/>
        <v>12</v>
      </c>
      <c r="AA34" s="18">
        <f t="shared" si="41"/>
        <v>1056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6</v>
      </c>
      <c r="AG34" s="18">
        <f t="shared" si="42"/>
        <v>1020</v>
      </c>
      <c r="AH34" s="17">
        <f t="shared" si="42"/>
        <v>5</v>
      </c>
      <c r="AI34" s="18">
        <f t="shared" si="42"/>
        <v>900</v>
      </c>
      <c r="AJ34" s="17">
        <f t="shared" si="42"/>
        <v>5</v>
      </c>
      <c r="AK34" s="18">
        <f t="shared" si="42"/>
        <v>725</v>
      </c>
      <c r="AL34" s="17">
        <f>SUM(AL3:AL33)</f>
        <v>0</v>
      </c>
      <c r="AM34" s="18">
        <f t="shared" ref="AM34:AQ34" si="43">SUM(AM3:AM33)</f>
        <v>0</v>
      </c>
      <c r="AN34" s="17">
        <f t="shared" si="43"/>
        <v>1</v>
      </c>
      <c r="AO34" s="18">
        <f t="shared" si="43"/>
        <v>22</v>
      </c>
      <c r="AP34" s="17">
        <f t="shared" si="43"/>
        <v>1</v>
      </c>
      <c r="AQ34" s="18">
        <f t="shared" si="43"/>
        <v>95</v>
      </c>
      <c r="AR34" s="17">
        <f>SUM(AR3:AR33)</f>
        <v>5</v>
      </c>
      <c r="AS34" s="18">
        <f t="shared" ref="AS34:BK34" si="44">SUM(AS3:AS33)</f>
        <v>235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2</v>
      </c>
      <c r="AY34" s="18">
        <f t="shared" si="44"/>
        <v>220</v>
      </c>
      <c r="AZ34" s="17">
        <f t="shared" si="44"/>
        <v>1</v>
      </c>
      <c r="BA34" s="18">
        <f t="shared" si="44"/>
        <v>63</v>
      </c>
      <c r="BB34" s="17">
        <f t="shared" si="44"/>
        <v>3</v>
      </c>
      <c r="BC34" s="18">
        <f t="shared" si="44"/>
        <v>264</v>
      </c>
      <c r="BD34" s="17">
        <f t="shared" si="44"/>
        <v>4</v>
      </c>
      <c r="BE34" s="18">
        <f t="shared" si="44"/>
        <v>144</v>
      </c>
      <c r="BF34" s="17">
        <f t="shared" si="44"/>
        <v>4</v>
      </c>
      <c r="BG34" s="18">
        <f t="shared" si="44"/>
        <v>36</v>
      </c>
      <c r="BH34" s="17">
        <f t="shared" si="44"/>
        <v>120</v>
      </c>
      <c r="BI34" s="18">
        <f t="shared" si="44"/>
        <v>120</v>
      </c>
      <c r="BJ34" s="17">
        <f t="shared" si="44"/>
        <v>3</v>
      </c>
      <c r="BK34" s="18">
        <f t="shared" si="44"/>
        <v>216</v>
      </c>
      <c r="BL34" s="17">
        <f>SUM(BL3:BL33)</f>
        <v>0</v>
      </c>
      <c r="BM34" s="18">
        <f>SUM(BM3:BM33)</f>
        <v>0</v>
      </c>
      <c r="BN34" s="17">
        <f t="shared" ref="BN34:BQ34" si="45">SUM(BN3:BN33)</f>
        <v>2</v>
      </c>
      <c r="BO34" s="18">
        <f t="shared" si="45"/>
        <v>130</v>
      </c>
      <c r="BP34" s="17">
        <f t="shared" si="45"/>
        <v>0</v>
      </c>
      <c r="BQ34" s="24">
        <f t="shared" si="45"/>
        <v>0</v>
      </c>
      <c r="BR34" s="26">
        <f t="shared" si="1"/>
        <v>48953</v>
      </c>
      <c r="BS34" s="57">
        <f t="shared" ref="BS34" si="46">SUM(BS3:BS33)</f>
        <v>465</v>
      </c>
      <c r="BT34" s="43"/>
      <c r="BU34" s="54">
        <f t="shared" si="35"/>
        <v>39074.872286079182</v>
      </c>
      <c r="BV34" s="54">
        <f t="shared" si="36"/>
        <v>3125.9897828863345</v>
      </c>
      <c r="BW34" s="54">
        <f t="shared" si="37"/>
        <v>6752.1379310344828</v>
      </c>
      <c r="BX34" s="40">
        <f t="shared" si="38"/>
        <v>48953</v>
      </c>
    </row>
    <row r="35" spans="1:76" ht="15.6" thickTop="1" thickBot="1" x14ac:dyDescent="0.35">
      <c r="A35" s="9" t="s">
        <v>33</v>
      </c>
      <c r="B35" s="74" t="s">
        <v>0</v>
      </c>
      <c r="C35" s="75"/>
      <c r="D35" s="74" t="s">
        <v>1</v>
      </c>
      <c r="E35" s="75"/>
      <c r="F35" s="74" t="s">
        <v>2</v>
      </c>
      <c r="G35" s="75"/>
      <c r="H35" s="74" t="s">
        <v>3</v>
      </c>
      <c r="I35" s="75"/>
      <c r="J35" s="74"/>
      <c r="K35" s="75"/>
      <c r="L35" s="74" t="s">
        <v>5</v>
      </c>
      <c r="M35" s="75"/>
      <c r="N35" s="74" t="s">
        <v>6</v>
      </c>
      <c r="O35" s="75"/>
      <c r="P35" s="74" t="s">
        <v>7</v>
      </c>
      <c r="Q35" s="75"/>
      <c r="R35" s="74" t="s">
        <v>8</v>
      </c>
      <c r="S35" s="75"/>
      <c r="T35" s="74" t="s">
        <v>9</v>
      </c>
      <c r="U35" s="75"/>
      <c r="V35" s="74" t="s">
        <v>10</v>
      </c>
      <c r="W35" s="75"/>
      <c r="X35" s="74" t="s">
        <v>11</v>
      </c>
      <c r="Y35" s="75"/>
      <c r="Z35" s="74" t="s">
        <v>12</v>
      </c>
      <c r="AA35" s="75"/>
      <c r="AB35" s="74" t="s">
        <v>13</v>
      </c>
      <c r="AC35" s="75"/>
      <c r="AD35" s="74"/>
      <c r="AE35" s="75"/>
      <c r="AF35" s="74" t="s">
        <v>15</v>
      </c>
      <c r="AG35" s="75"/>
      <c r="AH35" s="74" t="s">
        <v>16</v>
      </c>
      <c r="AI35" s="75"/>
      <c r="AJ35" s="74" t="s">
        <v>82</v>
      </c>
      <c r="AK35" s="75"/>
      <c r="AL35" s="74" t="s">
        <v>17</v>
      </c>
      <c r="AM35" s="75"/>
      <c r="AN35" s="74" t="s">
        <v>18</v>
      </c>
      <c r="AO35" s="75"/>
      <c r="AP35" s="74" t="s">
        <v>19</v>
      </c>
      <c r="AQ35" s="75"/>
      <c r="AR35" s="74" t="s">
        <v>20</v>
      </c>
      <c r="AS35" s="75"/>
      <c r="AT35" s="74"/>
      <c r="AU35" s="75"/>
      <c r="AV35" s="74"/>
      <c r="AW35" s="75"/>
      <c r="AX35" s="74" t="s">
        <v>23</v>
      </c>
      <c r="AY35" s="75"/>
      <c r="AZ35" s="74" t="s">
        <v>24</v>
      </c>
      <c r="BA35" s="75"/>
      <c r="BB35" s="74" t="s">
        <v>25</v>
      </c>
      <c r="BC35" s="75"/>
      <c r="BD35" s="74" t="s">
        <v>26</v>
      </c>
      <c r="BE35" s="75"/>
      <c r="BF35" s="74" t="s">
        <v>27</v>
      </c>
      <c r="BG35" s="75"/>
      <c r="BH35" s="74" t="s">
        <v>28</v>
      </c>
      <c r="BI35" s="75"/>
      <c r="BJ35" s="74" t="s">
        <v>29</v>
      </c>
      <c r="BK35" s="75"/>
      <c r="BL35" s="74" t="s">
        <v>30</v>
      </c>
      <c r="BM35" s="75"/>
      <c r="BN35" s="74" t="s">
        <v>31</v>
      </c>
      <c r="BO35" s="75"/>
      <c r="BP35" s="74" t="s">
        <v>32</v>
      </c>
      <c r="BQ35" s="76"/>
    </row>
    <row r="36" spans="1:76" ht="15" thickTop="1" x14ac:dyDescent="0.3"/>
  </sheetData>
  <mergeCells count="70"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X36"/>
  <sheetViews>
    <sheetView workbookViewId="0">
      <selection activeCell="A2" sqref="A2"/>
    </sheetView>
  </sheetViews>
  <sheetFormatPr baseColWidth="10" defaultRowHeight="14.4" x14ac:dyDescent="0.3"/>
  <cols>
    <col min="71" max="71" width="11.5546875" style="58"/>
  </cols>
  <sheetData>
    <row r="1" spans="1:76" ht="15.6" thickTop="1" thickBot="1" x14ac:dyDescent="0.35">
      <c r="A1" s="11" t="s">
        <v>33</v>
      </c>
      <c r="B1" s="74" t="s">
        <v>0</v>
      </c>
      <c r="C1" s="75"/>
      <c r="D1" s="74" t="s">
        <v>1</v>
      </c>
      <c r="E1" s="75"/>
      <c r="F1" s="74" t="s">
        <v>2</v>
      </c>
      <c r="G1" s="75"/>
      <c r="H1" s="9" t="s">
        <v>3</v>
      </c>
      <c r="I1" s="9"/>
      <c r="J1" s="74"/>
      <c r="K1" s="75"/>
      <c r="L1" s="74" t="s">
        <v>5</v>
      </c>
      <c r="M1" s="75"/>
      <c r="N1" s="74" t="s">
        <v>6</v>
      </c>
      <c r="O1" s="75"/>
      <c r="P1" s="74" t="s">
        <v>7</v>
      </c>
      <c r="Q1" s="75"/>
      <c r="R1" s="74" t="s">
        <v>8</v>
      </c>
      <c r="S1" s="75"/>
      <c r="T1" s="74" t="s">
        <v>9</v>
      </c>
      <c r="U1" s="75"/>
      <c r="V1" s="74" t="s">
        <v>10</v>
      </c>
      <c r="W1" s="75"/>
      <c r="X1" s="74" t="s">
        <v>11</v>
      </c>
      <c r="Y1" s="75"/>
      <c r="Z1" s="74" t="s">
        <v>12</v>
      </c>
      <c r="AA1" s="75"/>
      <c r="AB1" s="74" t="s">
        <v>13</v>
      </c>
      <c r="AC1" s="75"/>
      <c r="AD1" s="74"/>
      <c r="AE1" s="75"/>
      <c r="AF1" s="74" t="s">
        <v>15</v>
      </c>
      <c r="AG1" s="75"/>
      <c r="AH1" s="74" t="s">
        <v>16</v>
      </c>
      <c r="AI1" s="75"/>
      <c r="AJ1" s="74" t="s">
        <v>82</v>
      </c>
      <c r="AK1" s="75"/>
      <c r="AL1" s="74" t="s">
        <v>17</v>
      </c>
      <c r="AM1" s="75"/>
      <c r="AN1" s="74" t="s">
        <v>18</v>
      </c>
      <c r="AO1" s="75"/>
      <c r="AP1" s="74" t="s">
        <v>19</v>
      </c>
      <c r="AQ1" s="75"/>
      <c r="AR1" s="74" t="s">
        <v>20</v>
      </c>
      <c r="AS1" s="75"/>
      <c r="AT1" s="74"/>
      <c r="AU1" s="75"/>
      <c r="AV1" s="74"/>
      <c r="AW1" s="75"/>
      <c r="AX1" s="74" t="s">
        <v>23</v>
      </c>
      <c r="AY1" s="75"/>
      <c r="AZ1" s="74" t="s">
        <v>24</v>
      </c>
      <c r="BA1" s="75"/>
      <c r="BB1" s="74" t="s">
        <v>25</v>
      </c>
      <c r="BC1" s="75"/>
      <c r="BD1" s="74" t="s">
        <v>26</v>
      </c>
      <c r="BE1" s="75"/>
      <c r="BF1" s="74" t="s">
        <v>27</v>
      </c>
      <c r="BG1" s="75"/>
      <c r="BH1" s="74" t="s">
        <v>28</v>
      </c>
      <c r="BI1" s="75"/>
      <c r="BJ1" s="74" t="s">
        <v>29</v>
      </c>
      <c r="BK1" s="75"/>
      <c r="BL1" s="74" t="s">
        <v>30</v>
      </c>
      <c r="BM1" s="75"/>
      <c r="BN1" s="74" t="s">
        <v>31</v>
      </c>
      <c r="BO1" s="75"/>
      <c r="BP1" s="74" t="s">
        <v>32</v>
      </c>
      <c r="BQ1" s="81"/>
      <c r="BR1" s="79" t="s">
        <v>66</v>
      </c>
      <c r="BS1" s="79" t="s">
        <v>67</v>
      </c>
      <c r="BT1" s="82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71</v>
      </c>
      <c r="C2" s="3"/>
      <c r="D2" s="35">
        <v>27</v>
      </c>
      <c r="E2" s="3"/>
      <c r="F2" s="4">
        <v>54</v>
      </c>
      <c r="G2" s="5"/>
      <c r="H2" s="6">
        <v>70</v>
      </c>
      <c r="I2" s="7"/>
      <c r="J2" s="6"/>
      <c r="K2" s="8"/>
      <c r="L2" s="6">
        <v>71</v>
      </c>
      <c r="M2" s="8"/>
      <c r="N2" s="6">
        <v>128</v>
      </c>
      <c r="O2" s="8"/>
      <c r="P2" s="6">
        <v>138</v>
      </c>
      <c r="Q2" s="7"/>
      <c r="R2" s="6">
        <v>145</v>
      </c>
      <c r="S2" s="7"/>
      <c r="T2" s="6">
        <v>140</v>
      </c>
      <c r="U2" s="7"/>
      <c r="V2" s="6">
        <v>65</v>
      </c>
      <c r="W2" s="7"/>
      <c r="X2" s="6">
        <v>72</v>
      </c>
      <c r="Y2" s="8"/>
      <c r="Z2" s="6">
        <v>88</v>
      </c>
      <c r="AA2" s="7"/>
      <c r="AB2" s="6">
        <v>290</v>
      </c>
      <c r="AC2" s="8"/>
      <c r="AD2" s="6"/>
      <c r="AE2" s="2"/>
      <c r="AF2" s="6">
        <v>170</v>
      </c>
      <c r="AG2" s="8"/>
      <c r="AH2" s="6">
        <v>180</v>
      </c>
      <c r="AI2" s="7"/>
      <c r="AJ2" s="6">
        <v>145</v>
      </c>
      <c r="AK2" s="7"/>
      <c r="AL2" s="6">
        <v>139</v>
      </c>
      <c r="AM2" s="7"/>
      <c r="AN2" s="6">
        <v>22</v>
      </c>
      <c r="AO2" s="7"/>
      <c r="AP2" s="6">
        <v>95</v>
      </c>
      <c r="AQ2" s="7"/>
      <c r="AR2" s="6">
        <v>47</v>
      </c>
      <c r="AS2" s="7"/>
      <c r="AT2" s="6">
        <v>0</v>
      </c>
      <c r="AU2" s="7"/>
      <c r="AV2" s="6">
        <v>0</v>
      </c>
      <c r="AW2" s="7"/>
      <c r="AX2" s="6">
        <v>110</v>
      </c>
      <c r="AY2" s="7"/>
      <c r="AZ2" s="6">
        <v>63</v>
      </c>
      <c r="BA2" s="7"/>
      <c r="BB2" s="6">
        <v>88</v>
      </c>
      <c r="BC2" s="7"/>
      <c r="BD2" s="6">
        <v>36</v>
      </c>
      <c r="BE2" s="7"/>
      <c r="BF2" s="6">
        <v>9</v>
      </c>
      <c r="BG2" s="7"/>
      <c r="BH2" s="6">
        <v>1</v>
      </c>
      <c r="BI2" s="7"/>
      <c r="BJ2" s="6">
        <v>72</v>
      </c>
      <c r="BK2" s="7"/>
      <c r="BL2" s="6">
        <v>72</v>
      </c>
      <c r="BM2" s="7"/>
      <c r="BN2" s="6">
        <v>65</v>
      </c>
      <c r="BO2" s="7"/>
      <c r="BP2" s="6">
        <v>65</v>
      </c>
      <c r="BQ2" s="2"/>
      <c r="BR2" s="80"/>
      <c r="BS2" s="80"/>
      <c r="BT2" s="83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1</v>
      </c>
      <c r="C3" s="20">
        <f>$B$2*B3</f>
        <v>71</v>
      </c>
      <c r="D3" s="19">
        <v>7</v>
      </c>
      <c r="E3" s="20">
        <f>$D$2*D3</f>
        <v>189</v>
      </c>
      <c r="F3" s="19">
        <v>1</v>
      </c>
      <c r="G3" s="20">
        <f>$F$2*F3</f>
        <v>54</v>
      </c>
      <c r="H3" s="19">
        <v>8</v>
      </c>
      <c r="I3" s="20">
        <f>$H$2*H3</f>
        <v>560</v>
      </c>
      <c r="J3" s="19"/>
      <c r="K3" s="20">
        <f>$J$2*J3</f>
        <v>0</v>
      </c>
      <c r="L3" s="19">
        <v>0</v>
      </c>
      <c r="M3" s="20">
        <f>$L$2*L3</f>
        <v>0</v>
      </c>
      <c r="N3" s="19">
        <v>0</v>
      </c>
      <c r="O3" s="20">
        <f>$N$2*N3</f>
        <v>0</v>
      </c>
      <c r="P3" s="19">
        <v>0</v>
      </c>
      <c r="Q3" s="20">
        <f>$P$2*P3</f>
        <v>0</v>
      </c>
      <c r="R3" s="19">
        <v>1</v>
      </c>
      <c r="S3" s="20">
        <f>$R$2*R3</f>
        <v>145</v>
      </c>
      <c r="T3" s="19">
        <v>3</v>
      </c>
      <c r="U3" s="20">
        <f>$T$2*T3</f>
        <v>420</v>
      </c>
      <c r="V3" s="19">
        <v>0</v>
      </c>
      <c r="W3" s="20">
        <f>$V$2*V3</f>
        <v>0</v>
      </c>
      <c r="X3" s="19">
        <v>6</v>
      </c>
      <c r="Y3" s="20">
        <f>$X$2*X3</f>
        <v>432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0</v>
      </c>
      <c r="AI3" s="20">
        <f>$AH$2*AH3</f>
        <v>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0</v>
      </c>
      <c r="AQ3" s="20">
        <f>$AP$2*AP3</f>
        <v>0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1</v>
      </c>
      <c r="AY3" s="20">
        <f>$AX$2*AX3</f>
        <v>110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0</v>
      </c>
      <c r="BQ3" s="20">
        <f>$BP$2*BP3</f>
        <v>0</v>
      </c>
      <c r="BR3" s="22">
        <f t="shared" ref="BR3:BR34" si="1">BQ3+BO3+BM3+BK3+BI3+BG3+BE3+BC3+BA3+AY3+AW3+AU3+AS3+AQ3+AO3+AM3+AK3+AI3+AG3+AE3+AC3+AA3+Y3+W3+U3+S3+Q3+O3+M3+K3+I3+G3+E3+C3</f>
        <v>1981</v>
      </c>
      <c r="BS3" s="55">
        <v>21</v>
      </c>
      <c r="BT3">
        <v>1</v>
      </c>
      <c r="BU3" s="47">
        <f>BR3/(1.08)/(1.16)</f>
        <v>1581.2579821200511</v>
      </c>
      <c r="BV3" s="47">
        <f>BU3*(0.08)</f>
        <v>126.50063856960409</v>
      </c>
      <c r="BW3" s="47">
        <f>(BU3+BV3)*(0.16)</f>
        <v>273.24137931034483</v>
      </c>
      <c r="BX3" s="47">
        <f>BU3+BV3+BW3</f>
        <v>1981</v>
      </c>
    </row>
    <row r="4" spans="1:76" ht="15" thickBot="1" x14ac:dyDescent="0.35">
      <c r="A4" s="14" t="s">
        <v>36</v>
      </c>
      <c r="B4" s="15">
        <v>0</v>
      </c>
      <c r="C4" s="16">
        <f t="shared" ref="C4:C33" si="2">$B$2*B4</f>
        <v>0</v>
      </c>
      <c r="D4" s="15">
        <v>7</v>
      </c>
      <c r="E4" s="16">
        <f t="shared" ref="E4:E33" si="3">$D$2*D4</f>
        <v>189</v>
      </c>
      <c r="F4" s="15">
        <v>2</v>
      </c>
      <c r="G4" s="16">
        <f t="shared" ref="G4:G33" si="4">$F$2*F4</f>
        <v>108</v>
      </c>
      <c r="H4" s="15">
        <v>3</v>
      </c>
      <c r="I4" s="16">
        <f t="shared" ref="I4:I33" si="5">$H$2*H4</f>
        <v>210</v>
      </c>
      <c r="J4" s="15"/>
      <c r="K4" s="16">
        <f t="shared" ref="K4:K33" si="6">$J$2*J4</f>
        <v>0</v>
      </c>
      <c r="L4" s="15">
        <v>7</v>
      </c>
      <c r="M4" s="16">
        <f t="shared" ref="M4:M9" si="7">$L$2*L4</f>
        <v>497</v>
      </c>
      <c r="N4" s="15">
        <v>1</v>
      </c>
      <c r="O4" s="16">
        <f t="shared" ref="O4:O33" si="8">$N$2*N4</f>
        <v>128</v>
      </c>
      <c r="P4" s="15">
        <v>0</v>
      </c>
      <c r="Q4" s="16">
        <f t="shared" ref="Q4:Q33" si="9">$P$2*P4</f>
        <v>0</v>
      </c>
      <c r="R4" s="15">
        <v>0</v>
      </c>
      <c r="S4" s="16">
        <f t="shared" ref="S4:S33" si="10">$R$2*R4</f>
        <v>0</v>
      </c>
      <c r="T4" s="15">
        <v>2</v>
      </c>
      <c r="U4" s="16">
        <f t="shared" ref="U4:U33" si="11">$T$2*T4</f>
        <v>280</v>
      </c>
      <c r="V4" s="15">
        <v>3</v>
      </c>
      <c r="W4" s="16">
        <f t="shared" ref="W4:W33" si="12">$V$2*V4</f>
        <v>195</v>
      </c>
      <c r="X4" s="15">
        <v>3</v>
      </c>
      <c r="Y4" s="16">
        <f t="shared" ref="Y4:Y33" si="13">$X$2*X4</f>
        <v>216</v>
      </c>
      <c r="Z4" s="15">
        <v>0</v>
      </c>
      <c r="AA4" s="16">
        <f t="shared" ref="AA4:AA33" si="14">$Z$2*Z4</f>
        <v>0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1</v>
      </c>
      <c r="AI4" s="16">
        <f t="shared" ref="AI4:AI33" si="18">$AH$2*AH4</f>
        <v>180</v>
      </c>
      <c r="AJ4" s="15">
        <v>1</v>
      </c>
      <c r="AK4" s="16">
        <f t="shared" ref="AK4:AK33" si="19">$AJ$2*AJ4</f>
        <v>145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1</v>
      </c>
      <c r="AQ4" s="16">
        <f t="shared" ref="AQ4:AQ33" si="22">$AP$2*AP4</f>
        <v>95</v>
      </c>
      <c r="AR4" s="15">
        <v>0</v>
      </c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0</v>
      </c>
      <c r="AY4" s="16">
        <f t="shared" ref="AY4:AY33" si="26">$AX$2*AX4</f>
        <v>0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0</v>
      </c>
      <c r="BG4" s="16">
        <f t="shared" ref="BG4:BG33" si="30">$BF$2*BF4</f>
        <v>0</v>
      </c>
      <c r="BH4" s="15">
        <v>0</v>
      </c>
      <c r="BI4" s="16">
        <f t="shared" ref="BI4:BI33" si="31">$BH$2*BH4</f>
        <v>0</v>
      </c>
      <c r="BJ4" s="15">
        <v>0</v>
      </c>
      <c r="BK4" s="16">
        <f t="shared" ref="BK4:BK33" si="32">$BJ$2*BJ4</f>
        <v>0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0</v>
      </c>
      <c r="BQ4" s="16">
        <f t="shared" ref="BQ4:BQ33" si="34">$BP$2*BP4</f>
        <v>0</v>
      </c>
      <c r="BR4" s="22">
        <f t="shared" si="1"/>
        <v>2243</v>
      </c>
      <c r="BS4" s="55">
        <v>24</v>
      </c>
      <c r="BT4">
        <v>2</v>
      </c>
      <c r="BU4" s="47">
        <f t="shared" ref="BU4:BU34" si="35">BR4/(1.08)/(1.16)</f>
        <v>1790.3895274584929</v>
      </c>
      <c r="BV4" s="47">
        <f t="shared" ref="BV4:BV34" si="36">BU4*(0.08)</f>
        <v>143.23116219667943</v>
      </c>
      <c r="BW4" s="47">
        <f t="shared" ref="BW4:BW34" si="37">(BU4+BV4)*(0.16)</f>
        <v>309.37931034482756</v>
      </c>
      <c r="BX4" s="47">
        <f t="shared" ref="BX4:BX34" si="38">BU4+BV4+BW4</f>
        <v>2243</v>
      </c>
    </row>
    <row r="5" spans="1:76" ht="15" thickBot="1" x14ac:dyDescent="0.35">
      <c r="A5" s="14" t="s">
        <v>37</v>
      </c>
      <c r="B5" s="15">
        <v>0</v>
      </c>
      <c r="C5" s="16">
        <f t="shared" si="2"/>
        <v>0</v>
      </c>
      <c r="D5" s="15">
        <v>6</v>
      </c>
      <c r="E5" s="16">
        <f t="shared" si="3"/>
        <v>162</v>
      </c>
      <c r="F5" s="15">
        <v>2</v>
      </c>
      <c r="G5" s="16">
        <f t="shared" si="4"/>
        <v>108</v>
      </c>
      <c r="H5" s="15">
        <v>11</v>
      </c>
      <c r="I5" s="16">
        <f t="shared" si="5"/>
        <v>770</v>
      </c>
      <c r="J5" s="15"/>
      <c r="K5" s="16">
        <f t="shared" si="6"/>
        <v>0</v>
      </c>
      <c r="L5" s="15">
        <v>4</v>
      </c>
      <c r="M5" s="16">
        <f t="shared" si="7"/>
        <v>284</v>
      </c>
      <c r="N5" s="15">
        <v>0</v>
      </c>
      <c r="O5" s="16">
        <f t="shared" si="8"/>
        <v>0</v>
      </c>
      <c r="P5" s="15">
        <v>0</v>
      </c>
      <c r="Q5" s="16">
        <f t="shared" si="9"/>
        <v>0</v>
      </c>
      <c r="R5" s="15">
        <v>0</v>
      </c>
      <c r="S5" s="16">
        <f t="shared" si="10"/>
        <v>0</v>
      </c>
      <c r="T5" s="15">
        <v>5</v>
      </c>
      <c r="U5" s="16">
        <f t="shared" si="11"/>
        <v>700</v>
      </c>
      <c r="V5" s="15">
        <v>1</v>
      </c>
      <c r="W5" s="16">
        <f t="shared" si="12"/>
        <v>65</v>
      </c>
      <c r="X5" s="15">
        <v>3</v>
      </c>
      <c r="Y5" s="16">
        <f t="shared" si="13"/>
        <v>216</v>
      </c>
      <c r="Z5" s="15">
        <v>0</v>
      </c>
      <c r="AA5" s="16">
        <f t="shared" si="14"/>
        <v>0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0</v>
      </c>
      <c r="AI5" s="16">
        <f t="shared" si="18"/>
        <v>0</v>
      </c>
      <c r="AJ5" s="15">
        <v>0</v>
      </c>
      <c r="AK5" s="16">
        <f t="shared" si="19"/>
        <v>0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0</v>
      </c>
      <c r="BK5" s="16">
        <f t="shared" si="32"/>
        <v>0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0</v>
      </c>
      <c r="BQ5" s="16">
        <f t="shared" si="34"/>
        <v>0</v>
      </c>
      <c r="BR5" s="22">
        <f t="shared" si="1"/>
        <v>2305</v>
      </c>
      <c r="BS5" s="55">
        <v>22</v>
      </c>
      <c r="BT5">
        <v>3</v>
      </c>
      <c r="BU5" s="47">
        <f t="shared" si="35"/>
        <v>1839.8786717752234</v>
      </c>
      <c r="BV5" s="47">
        <f t="shared" si="36"/>
        <v>147.19029374201787</v>
      </c>
      <c r="BW5" s="47">
        <f t="shared" si="37"/>
        <v>317.93103448275861</v>
      </c>
      <c r="BX5" s="47">
        <f t="shared" si="38"/>
        <v>2305</v>
      </c>
    </row>
    <row r="6" spans="1:76" ht="15" thickBot="1" x14ac:dyDescent="0.35">
      <c r="A6" s="14" t="s">
        <v>38</v>
      </c>
      <c r="B6" s="15">
        <v>0</v>
      </c>
      <c r="C6" s="16">
        <f t="shared" si="2"/>
        <v>0</v>
      </c>
      <c r="D6" s="15">
        <v>3</v>
      </c>
      <c r="E6" s="16">
        <f t="shared" si="3"/>
        <v>81</v>
      </c>
      <c r="F6" s="15">
        <v>0</v>
      </c>
      <c r="G6" s="16">
        <f t="shared" si="4"/>
        <v>0</v>
      </c>
      <c r="H6" s="15">
        <v>4</v>
      </c>
      <c r="I6" s="16">
        <f t="shared" si="5"/>
        <v>280</v>
      </c>
      <c r="J6" s="15"/>
      <c r="K6" s="16">
        <f t="shared" si="6"/>
        <v>0</v>
      </c>
      <c r="L6" s="15">
        <v>3</v>
      </c>
      <c r="M6" s="16">
        <f t="shared" si="7"/>
        <v>213</v>
      </c>
      <c r="N6" s="15">
        <v>0</v>
      </c>
      <c r="O6" s="16">
        <f t="shared" si="8"/>
        <v>0</v>
      </c>
      <c r="P6" s="15">
        <v>0</v>
      </c>
      <c r="Q6" s="16">
        <f t="shared" si="9"/>
        <v>0</v>
      </c>
      <c r="R6" s="15">
        <v>1</v>
      </c>
      <c r="S6" s="16">
        <f t="shared" si="10"/>
        <v>145</v>
      </c>
      <c r="T6" s="15">
        <v>0</v>
      </c>
      <c r="U6" s="16">
        <f t="shared" si="11"/>
        <v>0</v>
      </c>
      <c r="V6" s="15">
        <v>1</v>
      </c>
      <c r="W6" s="16">
        <f t="shared" si="12"/>
        <v>65</v>
      </c>
      <c r="X6" s="15">
        <v>8</v>
      </c>
      <c r="Y6" s="16">
        <f t="shared" si="13"/>
        <v>576</v>
      </c>
      <c r="Z6" s="15">
        <v>0</v>
      </c>
      <c r="AA6" s="16">
        <f t="shared" si="14"/>
        <v>0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1</v>
      </c>
      <c r="AI6" s="16">
        <f t="shared" si="18"/>
        <v>180</v>
      </c>
      <c r="AJ6" s="15">
        <v>0</v>
      </c>
      <c r="AK6" s="16">
        <f t="shared" si="19"/>
        <v>0</v>
      </c>
      <c r="AL6" s="15">
        <v>0</v>
      </c>
      <c r="AM6" s="16">
        <f t="shared" si="20"/>
        <v>0</v>
      </c>
      <c r="AN6" s="15">
        <v>0</v>
      </c>
      <c r="AO6" s="16">
        <f t="shared" si="21"/>
        <v>0</v>
      </c>
      <c r="AP6" s="15">
        <v>0</v>
      </c>
      <c r="AQ6" s="16">
        <f t="shared" si="22"/>
        <v>0</v>
      </c>
      <c r="AR6" s="15">
        <v>0</v>
      </c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>
        <v>0</v>
      </c>
      <c r="AY6" s="16">
        <f t="shared" si="26"/>
        <v>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0</v>
      </c>
      <c r="BG6" s="16">
        <f t="shared" si="30"/>
        <v>0</v>
      </c>
      <c r="BH6" s="15">
        <v>0</v>
      </c>
      <c r="BI6" s="16">
        <f t="shared" si="31"/>
        <v>0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1</v>
      </c>
      <c r="BO6" s="16">
        <f t="shared" si="33"/>
        <v>65</v>
      </c>
      <c r="BP6" s="15">
        <v>0</v>
      </c>
      <c r="BQ6" s="16">
        <f t="shared" si="34"/>
        <v>0</v>
      </c>
      <c r="BR6" s="22">
        <f t="shared" si="1"/>
        <v>1605</v>
      </c>
      <c r="BS6" s="55">
        <v>15</v>
      </c>
      <c r="BT6">
        <v>4</v>
      </c>
      <c r="BU6" s="47">
        <f t="shared" si="35"/>
        <v>1281.1302681992338</v>
      </c>
      <c r="BV6" s="47">
        <f t="shared" si="36"/>
        <v>102.4904214559387</v>
      </c>
      <c r="BW6" s="47">
        <f t="shared" si="37"/>
        <v>221.37931034482762</v>
      </c>
      <c r="BX6" s="47">
        <f t="shared" si="38"/>
        <v>1605.0000000000002</v>
      </c>
    </row>
    <row r="7" spans="1:76" ht="15" thickBot="1" x14ac:dyDescent="0.35">
      <c r="A7" s="14" t="s">
        <v>39</v>
      </c>
      <c r="B7" s="15">
        <v>0</v>
      </c>
      <c r="C7" s="16">
        <f t="shared" si="2"/>
        <v>0</v>
      </c>
      <c r="D7" s="15">
        <v>11</v>
      </c>
      <c r="E7" s="16">
        <f t="shared" si="3"/>
        <v>297</v>
      </c>
      <c r="F7" s="15">
        <v>3</v>
      </c>
      <c r="G7" s="16">
        <f t="shared" si="4"/>
        <v>162</v>
      </c>
      <c r="H7" s="15">
        <v>4</v>
      </c>
      <c r="I7" s="16">
        <f t="shared" si="5"/>
        <v>280</v>
      </c>
      <c r="J7" s="15"/>
      <c r="K7" s="16">
        <f t="shared" si="6"/>
        <v>0</v>
      </c>
      <c r="L7" s="15">
        <v>1</v>
      </c>
      <c r="M7" s="16">
        <f t="shared" si="7"/>
        <v>71</v>
      </c>
      <c r="N7" s="15">
        <v>0</v>
      </c>
      <c r="O7" s="16">
        <f t="shared" si="8"/>
        <v>0</v>
      </c>
      <c r="P7" s="15">
        <v>0</v>
      </c>
      <c r="Q7" s="16">
        <f t="shared" si="9"/>
        <v>0</v>
      </c>
      <c r="R7" s="15">
        <v>0</v>
      </c>
      <c r="S7" s="16">
        <f t="shared" si="10"/>
        <v>0</v>
      </c>
      <c r="T7" s="15">
        <v>3</v>
      </c>
      <c r="U7" s="16">
        <f t="shared" si="11"/>
        <v>420</v>
      </c>
      <c r="V7" s="15">
        <v>0</v>
      </c>
      <c r="W7" s="16">
        <f t="shared" si="12"/>
        <v>0</v>
      </c>
      <c r="X7" s="15">
        <v>3</v>
      </c>
      <c r="Y7" s="16">
        <f t="shared" si="13"/>
        <v>216</v>
      </c>
      <c r="Z7" s="15">
        <v>0</v>
      </c>
      <c r="AA7" s="16">
        <f t="shared" si="14"/>
        <v>0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0</v>
      </c>
      <c r="AI7" s="16">
        <f t="shared" si="18"/>
        <v>0</v>
      </c>
      <c r="AJ7" s="15">
        <v>0</v>
      </c>
      <c r="AK7" s="16">
        <f t="shared" si="19"/>
        <v>0</v>
      </c>
      <c r="AL7" s="15">
        <v>2</v>
      </c>
      <c r="AM7" s="16">
        <f t="shared" si="20"/>
        <v>278</v>
      </c>
      <c r="AN7" s="15">
        <v>0</v>
      </c>
      <c r="AO7" s="16">
        <f t="shared" si="21"/>
        <v>0</v>
      </c>
      <c r="AP7" s="15">
        <v>1</v>
      </c>
      <c r="AQ7" s="16">
        <f t="shared" si="22"/>
        <v>95</v>
      </c>
      <c r="AR7" s="15">
        <v>0</v>
      </c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0</v>
      </c>
      <c r="BG7" s="16">
        <f t="shared" si="30"/>
        <v>0</v>
      </c>
      <c r="BH7" s="15">
        <v>0</v>
      </c>
      <c r="BI7" s="16">
        <f t="shared" si="31"/>
        <v>0</v>
      </c>
      <c r="BJ7" s="15">
        <v>0</v>
      </c>
      <c r="BK7" s="16">
        <f t="shared" si="32"/>
        <v>0</v>
      </c>
      <c r="BL7" s="15">
        <v>0</v>
      </c>
      <c r="BM7" s="16">
        <f t="shared" si="0"/>
        <v>0</v>
      </c>
      <c r="BN7" s="15">
        <v>0</v>
      </c>
      <c r="BO7" s="16">
        <f t="shared" si="33"/>
        <v>0</v>
      </c>
      <c r="BP7" s="15">
        <v>0</v>
      </c>
      <c r="BQ7" s="16">
        <f t="shared" si="34"/>
        <v>0</v>
      </c>
      <c r="BR7" s="22">
        <f t="shared" si="1"/>
        <v>1819</v>
      </c>
      <c r="BS7" s="55">
        <v>20</v>
      </c>
      <c r="BT7">
        <v>5</v>
      </c>
      <c r="BU7" s="47">
        <f t="shared" si="35"/>
        <v>1451.9476372924648</v>
      </c>
      <c r="BV7" s="47">
        <f t="shared" si="36"/>
        <v>116.15581098339719</v>
      </c>
      <c r="BW7" s="47">
        <f t="shared" si="37"/>
        <v>250.89655172413794</v>
      </c>
      <c r="BX7" s="47">
        <f t="shared" si="38"/>
        <v>1819</v>
      </c>
    </row>
    <row r="8" spans="1:76" ht="15" thickBot="1" x14ac:dyDescent="0.35">
      <c r="A8" s="14" t="s">
        <v>40</v>
      </c>
      <c r="B8" s="15"/>
      <c r="C8" s="16">
        <f t="shared" si="2"/>
        <v>0</v>
      </c>
      <c r="D8" s="15"/>
      <c r="E8" s="16">
        <f t="shared" si="3"/>
        <v>0</v>
      </c>
      <c r="F8" s="15"/>
      <c r="G8" s="16">
        <f t="shared" si="4"/>
        <v>0</v>
      </c>
      <c r="H8" s="15"/>
      <c r="I8" s="16">
        <f t="shared" si="5"/>
        <v>0</v>
      </c>
      <c r="J8" s="15"/>
      <c r="K8" s="16">
        <f t="shared" si="6"/>
        <v>0</v>
      </c>
      <c r="L8" s="15"/>
      <c r="M8" s="16">
        <f t="shared" si="7"/>
        <v>0</v>
      </c>
      <c r="N8" s="15"/>
      <c r="O8" s="16">
        <f t="shared" si="8"/>
        <v>0</v>
      </c>
      <c r="P8" s="15"/>
      <c r="Q8" s="16">
        <f t="shared" si="9"/>
        <v>0</v>
      </c>
      <c r="R8" s="15"/>
      <c r="S8" s="16">
        <f t="shared" si="10"/>
        <v>0</v>
      </c>
      <c r="T8" s="15"/>
      <c r="U8" s="16">
        <f t="shared" si="11"/>
        <v>0</v>
      </c>
      <c r="V8" s="15"/>
      <c r="W8" s="16">
        <f t="shared" si="12"/>
        <v>0</v>
      </c>
      <c r="X8" s="15"/>
      <c r="Y8" s="16">
        <f t="shared" si="13"/>
        <v>0</v>
      </c>
      <c r="Z8" s="15"/>
      <c r="AA8" s="16">
        <f t="shared" si="14"/>
        <v>0</v>
      </c>
      <c r="AB8" s="15"/>
      <c r="AC8" s="16">
        <f t="shared" si="15"/>
        <v>0</v>
      </c>
      <c r="AD8" s="15"/>
      <c r="AE8" s="16">
        <f t="shared" si="16"/>
        <v>0</v>
      </c>
      <c r="AF8" s="15"/>
      <c r="AG8" s="16">
        <f t="shared" si="17"/>
        <v>0</v>
      </c>
      <c r="AH8" s="15"/>
      <c r="AI8" s="16">
        <f t="shared" si="18"/>
        <v>0</v>
      </c>
      <c r="AJ8" s="15"/>
      <c r="AK8" s="16">
        <f t="shared" si="19"/>
        <v>0</v>
      </c>
      <c r="AL8" s="15"/>
      <c r="AM8" s="16">
        <f t="shared" si="20"/>
        <v>0</v>
      </c>
      <c r="AN8" s="15"/>
      <c r="AO8" s="16">
        <f t="shared" si="21"/>
        <v>0</v>
      </c>
      <c r="AP8" s="15"/>
      <c r="AQ8" s="16">
        <f t="shared" si="22"/>
        <v>0</v>
      </c>
      <c r="AR8" s="15"/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/>
      <c r="AY8" s="16">
        <f t="shared" si="26"/>
        <v>0</v>
      </c>
      <c r="AZ8" s="15"/>
      <c r="BA8" s="16">
        <f t="shared" si="27"/>
        <v>0</v>
      </c>
      <c r="BB8" s="15"/>
      <c r="BC8" s="16">
        <f t="shared" si="28"/>
        <v>0</v>
      </c>
      <c r="BD8" s="15"/>
      <c r="BE8" s="16">
        <f t="shared" si="29"/>
        <v>0</v>
      </c>
      <c r="BF8" s="15"/>
      <c r="BG8" s="16">
        <f t="shared" si="30"/>
        <v>0</v>
      </c>
      <c r="BH8" s="15"/>
      <c r="BI8" s="16">
        <f t="shared" si="31"/>
        <v>0</v>
      </c>
      <c r="BJ8" s="15"/>
      <c r="BK8" s="16">
        <f t="shared" si="32"/>
        <v>0</v>
      </c>
      <c r="BL8" s="15"/>
      <c r="BM8" s="16">
        <f t="shared" si="0"/>
        <v>0</v>
      </c>
      <c r="BN8" s="15"/>
      <c r="BO8" s="16">
        <f t="shared" si="33"/>
        <v>0</v>
      </c>
      <c r="BP8" s="15"/>
      <c r="BQ8" s="16">
        <f t="shared" si="34"/>
        <v>0</v>
      </c>
      <c r="BR8" s="22">
        <f t="shared" si="1"/>
        <v>0</v>
      </c>
      <c r="BS8" s="55"/>
      <c r="BT8">
        <v>6</v>
      </c>
      <c r="BU8" s="47">
        <f t="shared" si="35"/>
        <v>0</v>
      </c>
      <c r="BV8" s="47">
        <f t="shared" si="36"/>
        <v>0</v>
      </c>
      <c r="BW8" s="47">
        <f t="shared" si="37"/>
        <v>0</v>
      </c>
      <c r="BX8" s="47">
        <f>BU8+BV8+BW8</f>
        <v>0</v>
      </c>
    </row>
    <row r="9" spans="1:76" ht="15" thickBot="1" x14ac:dyDescent="0.35">
      <c r="A9" s="14" t="s">
        <v>41</v>
      </c>
      <c r="B9" s="15">
        <v>0</v>
      </c>
      <c r="C9" s="16">
        <f t="shared" si="2"/>
        <v>0</v>
      </c>
      <c r="D9" s="15">
        <v>6</v>
      </c>
      <c r="E9" s="16">
        <f t="shared" si="3"/>
        <v>162</v>
      </c>
      <c r="F9" s="15">
        <v>1</v>
      </c>
      <c r="G9" s="16">
        <f t="shared" si="4"/>
        <v>54</v>
      </c>
      <c r="H9" s="15">
        <v>3</v>
      </c>
      <c r="I9" s="16">
        <f t="shared" si="5"/>
        <v>210</v>
      </c>
      <c r="J9" s="15"/>
      <c r="K9" s="16">
        <f t="shared" si="6"/>
        <v>0</v>
      </c>
      <c r="L9" s="15">
        <v>2</v>
      </c>
      <c r="M9" s="16">
        <f t="shared" si="7"/>
        <v>142</v>
      </c>
      <c r="N9" s="15">
        <v>0</v>
      </c>
      <c r="O9" s="16">
        <f t="shared" si="8"/>
        <v>0</v>
      </c>
      <c r="P9" s="15">
        <v>0</v>
      </c>
      <c r="Q9" s="16">
        <f t="shared" si="9"/>
        <v>0</v>
      </c>
      <c r="R9" s="15">
        <v>0</v>
      </c>
      <c r="S9" s="16">
        <f t="shared" si="10"/>
        <v>0</v>
      </c>
      <c r="T9" s="15">
        <v>6</v>
      </c>
      <c r="U9" s="16">
        <f t="shared" si="11"/>
        <v>840</v>
      </c>
      <c r="V9" s="15">
        <v>0</v>
      </c>
      <c r="W9" s="16">
        <f t="shared" si="12"/>
        <v>0</v>
      </c>
      <c r="X9" s="15">
        <v>3</v>
      </c>
      <c r="Y9" s="16">
        <f t="shared" si="13"/>
        <v>216</v>
      </c>
      <c r="Z9" s="15">
        <v>0</v>
      </c>
      <c r="AA9" s="16">
        <f t="shared" si="14"/>
        <v>0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2</v>
      </c>
      <c r="AQ9" s="16">
        <f t="shared" si="22"/>
        <v>190</v>
      </c>
      <c r="AR9" s="15">
        <v>0</v>
      </c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1814</v>
      </c>
      <c r="BS9" s="55">
        <v>19</v>
      </c>
      <c r="BT9">
        <v>7</v>
      </c>
      <c r="BU9" s="47">
        <f t="shared" si="35"/>
        <v>1447.9565772669221</v>
      </c>
      <c r="BV9" s="47">
        <f t="shared" si="36"/>
        <v>115.83652618135376</v>
      </c>
      <c r="BW9" s="47">
        <f t="shared" si="37"/>
        <v>250.20689655172413</v>
      </c>
      <c r="BX9" s="47">
        <f t="shared" si="38"/>
        <v>1814</v>
      </c>
    </row>
    <row r="10" spans="1:76" ht="15" thickBot="1" x14ac:dyDescent="0.35">
      <c r="A10" s="14" t="s">
        <v>42</v>
      </c>
      <c r="B10" s="15">
        <v>2</v>
      </c>
      <c r="C10" s="16">
        <f t="shared" si="2"/>
        <v>142</v>
      </c>
      <c r="D10" s="15">
        <v>1</v>
      </c>
      <c r="E10" s="16">
        <f t="shared" si="3"/>
        <v>27</v>
      </c>
      <c r="F10" s="15">
        <v>0</v>
      </c>
      <c r="G10" s="16">
        <f t="shared" si="4"/>
        <v>0</v>
      </c>
      <c r="H10" s="15">
        <v>4</v>
      </c>
      <c r="I10" s="16">
        <f t="shared" si="5"/>
        <v>280</v>
      </c>
      <c r="J10" s="15"/>
      <c r="K10" s="16">
        <f t="shared" si="6"/>
        <v>0</v>
      </c>
      <c r="L10" s="15">
        <v>5</v>
      </c>
      <c r="M10" s="16">
        <f>$L$2*L10</f>
        <v>355</v>
      </c>
      <c r="N10" s="15">
        <v>0</v>
      </c>
      <c r="O10" s="16">
        <f t="shared" si="8"/>
        <v>0</v>
      </c>
      <c r="P10" s="15">
        <v>0</v>
      </c>
      <c r="Q10" s="16">
        <f t="shared" si="9"/>
        <v>0</v>
      </c>
      <c r="R10" s="15">
        <v>0</v>
      </c>
      <c r="S10" s="16">
        <f t="shared" si="10"/>
        <v>0</v>
      </c>
      <c r="T10" s="15">
        <v>2</v>
      </c>
      <c r="U10" s="16">
        <f t="shared" si="11"/>
        <v>280</v>
      </c>
      <c r="V10" s="15">
        <v>0</v>
      </c>
      <c r="W10" s="16">
        <f t="shared" si="12"/>
        <v>0</v>
      </c>
      <c r="X10" s="15">
        <v>3</v>
      </c>
      <c r="Y10" s="16">
        <f t="shared" si="13"/>
        <v>216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0</v>
      </c>
      <c r="AK10" s="16">
        <f t="shared" si="19"/>
        <v>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1</v>
      </c>
      <c r="BE10" s="16">
        <f t="shared" si="29"/>
        <v>36</v>
      </c>
      <c r="BF10" s="15">
        <v>0</v>
      </c>
      <c r="BG10" s="16">
        <f t="shared" si="30"/>
        <v>0</v>
      </c>
      <c r="BH10" s="15">
        <v>0</v>
      </c>
      <c r="BI10" s="16">
        <f t="shared" si="31"/>
        <v>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1336</v>
      </c>
      <c r="BS10" s="55">
        <v>12</v>
      </c>
      <c r="BT10">
        <v>8</v>
      </c>
      <c r="BU10" s="47">
        <f t="shared" si="35"/>
        <v>1066.4112388250319</v>
      </c>
      <c r="BV10" s="47">
        <f t="shared" si="36"/>
        <v>85.312899106002547</v>
      </c>
      <c r="BW10" s="47">
        <f t="shared" si="37"/>
        <v>184.27586206896552</v>
      </c>
      <c r="BX10" s="47">
        <f t="shared" si="38"/>
        <v>1336</v>
      </c>
    </row>
    <row r="11" spans="1:76" ht="15" thickBot="1" x14ac:dyDescent="0.35">
      <c r="A11" s="14" t="s">
        <v>43</v>
      </c>
      <c r="B11" s="15">
        <v>0</v>
      </c>
      <c r="C11" s="16">
        <f t="shared" si="2"/>
        <v>0</v>
      </c>
      <c r="D11" s="15">
        <v>5</v>
      </c>
      <c r="E11" s="16">
        <f t="shared" si="3"/>
        <v>135</v>
      </c>
      <c r="F11" s="15">
        <v>0</v>
      </c>
      <c r="G11" s="16">
        <f t="shared" si="4"/>
        <v>0</v>
      </c>
      <c r="H11" s="15">
        <v>5</v>
      </c>
      <c r="I11" s="16">
        <f t="shared" si="5"/>
        <v>350</v>
      </c>
      <c r="J11" s="15"/>
      <c r="K11" s="16">
        <f t="shared" si="6"/>
        <v>0</v>
      </c>
      <c r="L11" s="15">
        <v>2</v>
      </c>
      <c r="M11" s="16">
        <f>$L$2*L11</f>
        <v>142</v>
      </c>
      <c r="N11" s="15">
        <v>0</v>
      </c>
      <c r="O11" s="16">
        <f t="shared" si="8"/>
        <v>0</v>
      </c>
      <c r="P11" s="15">
        <v>0</v>
      </c>
      <c r="Q11" s="16">
        <f t="shared" si="9"/>
        <v>0</v>
      </c>
      <c r="R11" s="15">
        <v>0</v>
      </c>
      <c r="S11" s="16">
        <f t="shared" si="10"/>
        <v>0</v>
      </c>
      <c r="T11" s="15">
        <v>8</v>
      </c>
      <c r="U11" s="16">
        <f t="shared" si="11"/>
        <v>1120</v>
      </c>
      <c r="V11" s="15">
        <v>1</v>
      </c>
      <c r="W11" s="16">
        <f t="shared" si="12"/>
        <v>65</v>
      </c>
      <c r="X11" s="15">
        <v>3</v>
      </c>
      <c r="Y11" s="16">
        <f t="shared" si="13"/>
        <v>216</v>
      </c>
      <c r="Z11" s="15">
        <v>0</v>
      </c>
      <c r="AA11" s="16">
        <f t="shared" si="14"/>
        <v>0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0</v>
      </c>
      <c r="AI11" s="16">
        <f t="shared" si="18"/>
        <v>0</v>
      </c>
      <c r="AJ11" s="15">
        <v>0</v>
      </c>
      <c r="AK11" s="16">
        <f t="shared" si="19"/>
        <v>0</v>
      </c>
      <c r="AL11" s="15">
        <v>1</v>
      </c>
      <c r="AM11" s="16">
        <f t="shared" si="20"/>
        <v>139</v>
      </c>
      <c r="AN11" s="15">
        <v>0</v>
      </c>
      <c r="AO11" s="16">
        <f t="shared" si="21"/>
        <v>0</v>
      </c>
      <c r="AP11" s="15">
        <v>0</v>
      </c>
      <c r="AQ11" s="16">
        <f t="shared" si="22"/>
        <v>0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0</v>
      </c>
      <c r="AY11" s="16">
        <f t="shared" si="26"/>
        <v>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1</v>
      </c>
      <c r="BK11" s="16">
        <f t="shared" si="32"/>
        <v>72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1</v>
      </c>
      <c r="BQ11" s="16">
        <f t="shared" si="34"/>
        <v>65</v>
      </c>
      <c r="BR11" s="22">
        <f t="shared" si="1"/>
        <v>2304</v>
      </c>
      <c r="BS11" s="55">
        <v>21</v>
      </c>
      <c r="BT11">
        <v>9</v>
      </c>
      <c r="BU11" s="47">
        <f t="shared" si="35"/>
        <v>1839.0804597701149</v>
      </c>
      <c r="BV11" s="47">
        <f t="shared" si="36"/>
        <v>147.12643678160919</v>
      </c>
      <c r="BW11" s="47">
        <f t="shared" si="37"/>
        <v>317.79310344827587</v>
      </c>
      <c r="BX11" s="47">
        <f t="shared" si="38"/>
        <v>2304</v>
      </c>
    </row>
    <row r="12" spans="1:76" ht="15" thickBot="1" x14ac:dyDescent="0.35">
      <c r="A12" s="14" t="s">
        <v>44</v>
      </c>
      <c r="B12" s="15">
        <v>0</v>
      </c>
      <c r="C12" s="16">
        <f t="shared" si="2"/>
        <v>0</v>
      </c>
      <c r="D12" s="15">
        <v>5</v>
      </c>
      <c r="E12" s="16">
        <f t="shared" si="3"/>
        <v>135</v>
      </c>
      <c r="F12" s="15">
        <v>1</v>
      </c>
      <c r="G12" s="16">
        <f t="shared" si="4"/>
        <v>54</v>
      </c>
      <c r="H12" s="15">
        <v>5</v>
      </c>
      <c r="I12" s="16">
        <f t="shared" si="5"/>
        <v>350</v>
      </c>
      <c r="J12" s="15"/>
      <c r="K12" s="16">
        <f t="shared" si="6"/>
        <v>0</v>
      </c>
      <c r="L12" s="15">
        <v>2</v>
      </c>
      <c r="M12" s="16">
        <f>$L$2*L12</f>
        <v>142</v>
      </c>
      <c r="N12" s="15">
        <v>3</v>
      </c>
      <c r="O12" s="16">
        <f t="shared" si="8"/>
        <v>384</v>
      </c>
      <c r="P12" s="15">
        <v>0</v>
      </c>
      <c r="Q12" s="16">
        <f t="shared" si="9"/>
        <v>0</v>
      </c>
      <c r="R12" s="15">
        <v>3</v>
      </c>
      <c r="S12" s="16">
        <f t="shared" si="10"/>
        <v>435</v>
      </c>
      <c r="T12" s="15">
        <v>5</v>
      </c>
      <c r="U12" s="16">
        <f t="shared" si="11"/>
        <v>700</v>
      </c>
      <c r="V12" s="15">
        <v>1</v>
      </c>
      <c r="W12" s="16">
        <f t="shared" si="12"/>
        <v>65</v>
      </c>
      <c r="X12" s="15">
        <v>6</v>
      </c>
      <c r="Y12" s="16">
        <f t="shared" si="13"/>
        <v>432</v>
      </c>
      <c r="Z12" s="15">
        <v>0</v>
      </c>
      <c r="AA12" s="16">
        <f t="shared" si="14"/>
        <v>0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0</v>
      </c>
      <c r="AK12" s="16">
        <f t="shared" si="19"/>
        <v>0</v>
      </c>
      <c r="AL12" s="15">
        <v>0</v>
      </c>
      <c r="AM12" s="16">
        <f t="shared" si="20"/>
        <v>0</v>
      </c>
      <c r="AN12" s="15">
        <v>1</v>
      </c>
      <c r="AO12" s="16">
        <f t="shared" si="21"/>
        <v>22</v>
      </c>
      <c r="AP12" s="15">
        <v>0</v>
      </c>
      <c r="AQ12" s="16">
        <f t="shared" si="22"/>
        <v>0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0</v>
      </c>
      <c r="AY12" s="16">
        <f t="shared" si="26"/>
        <v>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22">
        <f t="shared" si="1"/>
        <v>2719</v>
      </c>
      <c r="BS12" s="55">
        <v>24</v>
      </c>
      <c r="BT12">
        <v>10</v>
      </c>
      <c r="BU12" s="47">
        <f t="shared" si="35"/>
        <v>2170.338441890166</v>
      </c>
      <c r="BV12" s="47">
        <f t="shared" si="36"/>
        <v>173.62707535121328</v>
      </c>
      <c r="BW12" s="47">
        <f t="shared" si="37"/>
        <v>375.03448275862064</v>
      </c>
      <c r="BX12" s="47">
        <f t="shared" si="38"/>
        <v>2718.9999999999995</v>
      </c>
    </row>
    <row r="13" spans="1:76" ht="15" thickBot="1" x14ac:dyDescent="0.35">
      <c r="A13" s="14" t="s">
        <v>45</v>
      </c>
      <c r="B13" s="15">
        <v>2</v>
      </c>
      <c r="C13" s="16">
        <f t="shared" si="2"/>
        <v>142</v>
      </c>
      <c r="D13" s="15">
        <v>1</v>
      </c>
      <c r="E13" s="16">
        <f t="shared" si="3"/>
        <v>27</v>
      </c>
      <c r="F13" s="15">
        <v>0</v>
      </c>
      <c r="G13" s="16">
        <f t="shared" si="4"/>
        <v>0</v>
      </c>
      <c r="H13" s="15">
        <v>5</v>
      </c>
      <c r="I13" s="16">
        <f t="shared" si="5"/>
        <v>350</v>
      </c>
      <c r="J13" s="15"/>
      <c r="K13" s="16">
        <f t="shared" si="6"/>
        <v>0</v>
      </c>
      <c r="L13" s="15">
        <v>5</v>
      </c>
      <c r="M13" s="16">
        <f t="shared" ref="M13:M33" si="39">$L$2*L13</f>
        <v>355</v>
      </c>
      <c r="N13" s="15">
        <v>0</v>
      </c>
      <c r="O13" s="16">
        <f t="shared" si="8"/>
        <v>0</v>
      </c>
      <c r="P13" s="15">
        <v>0</v>
      </c>
      <c r="Q13" s="16">
        <f t="shared" si="9"/>
        <v>0</v>
      </c>
      <c r="R13" s="15">
        <v>0</v>
      </c>
      <c r="S13" s="16">
        <f t="shared" si="10"/>
        <v>0</v>
      </c>
      <c r="T13" s="15">
        <v>2</v>
      </c>
      <c r="U13" s="16">
        <f t="shared" si="11"/>
        <v>280</v>
      </c>
      <c r="V13" s="15">
        <v>2</v>
      </c>
      <c r="W13" s="16">
        <f t="shared" si="12"/>
        <v>130</v>
      </c>
      <c r="X13" s="15">
        <v>4</v>
      </c>
      <c r="Y13" s="16">
        <f t="shared" si="13"/>
        <v>288</v>
      </c>
      <c r="Z13" s="15">
        <v>0</v>
      </c>
      <c r="AA13" s="16">
        <f t="shared" si="14"/>
        <v>0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0</v>
      </c>
      <c r="AI13" s="16">
        <f t="shared" si="18"/>
        <v>0</v>
      </c>
      <c r="AJ13" s="15">
        <v>0</v>
      </c>
      <c r="AK13" s="16">
        <f t="shared" si="19"/>
        <v>0</v>
      </c>
      <c r="AL13" s="15">
        <v>0</v>
      </c>
      <c r="AM13" s="16">
        <f t="shared" si="20"/>
        <v>0</v>
      </c>
      <c r="AN13" s="15">
        <v>0</v>
      </c>
      <c r="AO13" s="16">
        <f t="shared" si="21"/>
        <v>0</v>
      </c>
      <c r="AP13" s="15">
        <v>0</v>
      </c>
      <c r="AQ13" s="16">
        <f t="shared" si="22"/>
        <v>0</v>
      </c>
      <c r="AR13" s="15">
        <v>0</v>
      </c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1</v>
      </c>
      <c r="BE13" s="16">
        <f t="shared" si="29"/>
        <v>36</v>
      </c>
      <c r="BF13" s="15">
        <v>0</v>
      </c>
      <c r="BG13" s="16">
        <f t="shared" si="30"/>
        <v>0</v>
      </c>
      <c r="BH13" s="15">
        <v>5</v>
      </c>
      <c r="BI13" s="16">
        <f t="shared" si="31"/>
        <v>5</v>
      </c>
      <c r="BJ13" s="15">
        <v>0</v>
      </c>
      <c r="BK13" s="16">
        <f t="shared" si="32"/>
        <v>0</v>
      </c>
      <c r="BL13" s="15">
        <v>0</v>
      </c>
      <c r="BM13" s="16">
        <f t="shared" si="0"/>
        <v>0</v>
      </c>
      <c r="BN13" s="15">
        <v>0</v>
      </c>
      <c r="BO13" s="16">
        <f t="shared" si="33"/>
        <v>0</v>
      </c>
      <c r="BP13" s="15">
        <v>0</v>
      </c>
      <c r="BQ13" s="16">
        <f t="shared" si="34"/>
        <v>0</v>
      </c>
      <c r="BR13" s="22">
        <f t="shared" si="1"/>
        <v>1613</v>
      </c>
      <c r="BS13" s="55">
        <v>13</v>
      </c>
      <c r="BT13">
        <v>11</v>
      </c>
      <c r="BU13" s="47">
        <f t="shared" si="35"/>
        <v>1287.5159642401022</v>
      </c>
      <c r="BV13" s="47">
        <f t="shared" si="36"/>
        <v>103.00127713920818</v>
      </c>
      <c r="BW13" s="47">
        <f t="shared" si="37"/>
        <v>222.48275862068968</v>
      </c>
      <c r="BX13" s="47">
        <f t="shared" si="38"/>
        <v>1613.0000000000002</v>
      </c>
    </row>
    <row r="14" spans="1:76" ht="15" thickBot="1" x14ac:dyDescent="0.35">
      <c r="A14" s="14" t="s">
        <v>46</v>
      </c>
      <c r="B14" s="15">
        <v>1</v>
      </c>
      <c r="C14" s="16">
        <f t="shared" si="2"/>
        <v>71</v>
      </c>
      <c r="D14" s="15">
        <v>4</v>
      </c>
      <c r="E14" s="16">
        <f t="shared" si="3"/>
        <v>108</v>
      </c>
      <c r="F14" s="15">
        <v>0</v>
      </c>
      <c r="G14" s="16">
        <f t="shared" si="4"/>
        <v>0</v>
      </c>
      <c r="H14" s="15">
        <v>4</v>
      </c>
      <c r="I14" s="16">
        <f t="shared" si="5"/>
        <v>280</v>
      </c>
      <c r="J14" s="15"/>
      <c r="K14" s="16">
        <f t="shared" si="6"/>
        <v>0</v>
      </c>
      <c r="L14" s="15">
        <v>1</v>
      </c>
      <c r="M14" s="16">
        <f t="shared" si="39"/>
        <v>71</v>
      </c>
      <c r="N14" s="15">
        <v>0</v>
      </c>
      <c r="O14" s="16">
        <f t="shared" si="8"/>
        <v>0</v>
      </c>
      <c r="P14" s="15">
        <v>0</v>
      </c>
      <c r="Q14" s="16">
        <f t="shared" si="9"/>
        <v>0</v>
      </c>
      <c r="R14" s="15">
        <v>2</v>
      </c>
      <c r="S14" s="16">
        <f t="shared" si="10"/>
        <v>290</v>
      </c>
      <c r="T14" s="15">
        <v>2</v>
      </c>
      <c r="U14" s="16">
        <f t="shared" si="11"/>
        <v>280</v>
      </c>
      <c r="V14" s="15">
        <v>3</v>
      </c>
      <c r="W14" s="16">
        <f t="shared" si="12"/>
        <v>195</v>
      </c>
      <c r="X14" s="15">
        <v>4</v>
      </c>
      <c r="Y14" s="16">
        <f t="shared" si="13"/>
        <v>288</v>
      </c>
      <c r="Z14" s="15">
        <v>0</v>
      </c>
      <c r="AA14" s="16">
        <f t="shared" si="14"/>
        <v>0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0</v>
      </c>
      <c r="AG14" s="16">
        <f t="shared" si="17"/>
        <v>0</v>
      </c>
      <c r="AH14" s="15">
        <v>0</v>
      </c>
      <c r="AI14" s="16">
        <f t="shared" si="18"/>
        <v>0</v>
      </c>
      <c r="AJ14" s="15">
        <v>0</v>
      </c>
      <c r="AK14" s="16">
        <f t="shared" si="19"/>
        <v>0</v>
      </c>
      <c r="AL14" s="15">
        <v>0</v>
      </c>
      <c r="AM14" s="16">
        <f t="shared" si="20"/>
        <v>0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1</v>
      </c>
      <c r="AY14" s="16">
        <f t="shared" si="26"/>
        <v>110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2</v>
      </c>
      <c r="BE14" s="16">
        <f t="shared" si="29"/>
        <v>72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0</v>
      </c>
      <c r="BO14" s="16">
        <f t="shared" si="33"/>
        <v>0</v>
      </c>
      <c r="BP14" s="15">
        <v>0</v>
      </c>
      <c r="BQ14" s="16">
        <f t="shared" si="34"/>
        <v>0</v>
      </c>
      <c r="BR14" s="22">
        <f t="shared" si="1"/>
        <v>1765</v>
      </c>
      <c r="BS14" s="55">
        <v>18</v>
      </c>
      <c r="BT14">
        <v>12</v>
      </c>
      <c r="BU14" s="47">
        <f t="shared" si="35"/>
        <v>1408.8441890166027</v>
      </c>
      <c r="BV14" s="47">
        <f t="shared" si="36"/>
        <v>112.70753512132822</v>
      </c>
      <c r="BW14" s="47">
        <f t="shared" si="37"/>
        <v>243.44827586206895</v>
      </c>
      <c r="BX14" s="47">
        <f t="shared" si="38"/>
        <v>1765</v>
      </c>
    </row>
    <row r="15" spans="1:76" ht="15" thickBot="1" x14ac:dyDescent="0.35">
      <c r="A15" s="14" t="s">
        <v>47</v>
      </c>
      <c r="B15" s="15"/>
      <c r="C15" s="16">
        <f t="shared" si="2"/>
        <v>0</v>
      </c>
      <c r="D15" s="15"/>
      <c r="E15" s="16">
        <f t="shared" si="3"/>
        <v>0</v>
      </c>
      <c r="F15" s="15"/>
      <c r="G15" s="16">
        <f t="shared" si="4"/>
        <v>0</v>
      </c>
      <c r="H15" s="15"/>
      <c r="I15" s="16">
        <f t="shared" si="5"/>
        <v>0</v>
      </c>
      <c r="J15" s="15"/>
      <c r="K15" s="16">
        <f t="shared" si="6"/>
        <v>0</v>
      </c>
      <c r="L15" s="15"/>
      <c r="M15" s="16">
        <f t="shared" si="39"/>
        <v>0</v>
      </c>
      <c r="N15" s="15"/>
      <c r="O15" s="16">
        <f t="shared" si="8"/>
        <v>0</v>
      </c>
      <c r="P15" s="15"/>
      <c r="Q15" s="16">
        <f t="shared" si="9"/>
        <v>0</v>
      </c>
      <c r="R15" s="15"/>
      <c r="S15" s="16">
        <f t="shared" si="10"/>
        <v>0</v>
      </c>
      <c r="T15" s="15"/>
      <c r="U15" s="16">
        <f t="shared" si="11"/>
        <v>0</v>
      </c>
      <c r="V15" s="15"/>
      <c r="W15" s="16">
        <f t="shared" si="12"/>
        <v>0</v>
      </c>
      <c r="X15" s="15"/>
      <c r="Y15" s="16">
        <f t="shared" si="13"/>
        <v>0</v>
      </c>
      <c r="Z15" s="15"/>
      <c r="AA15" s="16">
        <f t="shared" si="14"/>
        <v>0</v>
      </c>
      <c r="AB15" s="15"/>
      <c r="AC15" s="16">
        <f t="shared" si="15"/>
        <v>0</v>
      </c>
      <c r="AD15" s="15"/>
      <c r="AE15" s="16">
        <f t="shared" si="16"/>
        <v>0</v>
      </c>
      <c r="AF15" s="15"/>
      <c r="AG15" s="16">
        <f t="shared" si="17"/>
        <v>0</v>
      </c>
      <c r="AH15" s="15"/>
      <c r="AI15" s="16">
        <f t="shared" si="18"/>
        <v>0</v>
      </c>
      <c r="AJ15" s="15"/>
      <c r="AK15" s="16">
        <f t="shared" si="19"/>
        <v>0</v>
      </c>
      <c r="AL15" s="15"/>
      <c r="AM15" s="16">
        <f t="shared" si="20"/>
        <v>0</v>
      </c>
      <c r="AN15" s="15"/>
      <c r="AO15" s="16">
        <f t="shared" si="21"/>
        <v>0</v>
      </c>
      <c r="AP15" s="15"/>
      <c r="AQ15" s="16">
        <f t="shared" si="22"/>
        <v>0</v>
      </c>
      <c r="AR15" s="15"/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/>
      <c r="AY15" s="16">
        <f t="shared" si="26"/>
        <v>0</v>
      </c>
      <c r="AZ15" s="15"/>
      <c r="BA15" s="16">
        <f t="shared" si="27"/>
        <v>0</v>
      </c>
      <c r="BB15" s="15"/>
      <c r="BC15" s="16">
        <f t="shared" si="28"/>
        <v>0</v>
      </c>
      <c r="BD15" s="15"/>
      <c r="BE15" s="16">
        <f t="shared" si="29"/>
        <v>0</v>
      </c>
      <c r="BF15" s="15"/>
      <c r="BG15" s="16">
        <f t="shared" si="30"/>
        <v>0</v>
      </c>
      <c r="BH15" s="15"/>
      <c r="BI15" s="16">
        <f t="shared" si="31"/>
        <v>0</v>
      </c>
      <c r="BJ15" s="15"/>
      <c r="BK15" s="16">
        <f t="shared" si="32"/>
        <v>0</v>
      </c>
      <c r="BL15" s="15"/>
      <c r="BM15" s="16">
        <f t="shared" si="0"/>
        <v>0</v>
      </c>
      <c r="BN15" s="15"/>
      <c r="BO15" s="16">
        <f t="shared" si="33"/>
        <v>0</v>
      </c>
      <c r="BP15" s="15"/>
      <c r="BQ15" s="16">
        <f t="shared" si="34"/>
        <v>0</v>
      </c>
      <c r="BR15" s="22">
        <f t="shared" si="1"/>
        <v>0</v>
      </c>
      <c r="BS15" s="55"/>
      <c r="BT15">
        <v>13</v>
      </c>
      <c r="BU15" s="47">
        <f t="shared" si="35"/>
        <v>0</v>
      </c>
      <c r="BV15" s="47">
        <f t="shared" si="36"/>
        <v>0</v>
      </c>
      <c r="BW15" s="47">
        <f t="shared" si="37"/>
        <v>0</v>
      </c>
      <c r="BX15" s="47">
        <f t="shared" si="38"/>
        <v>0</v>
      </c>
    </row>
    <row r="16" spans="1:76" ht="15" thickBot="1" x14ac:dyDescent="0.35">
      <c r="A16" s="14" t="s">
        <v>48</v>
      </c>
      <c r="B16" s="15">
        <v>0</v>
      </c>
      <c r="C16" s="16">
        <f t="shared" si="2"/>
        <v>0</v>
      </c>
      <c r="D16" s="15">
        <v>11</v>
      </c>
      <c r="E16" s="16">
        <f t="shared" si="3"/>
        <v>297</v>
      </c>
      <c r="F16" s="15">
        <v>2</v>
      </c>
      <c r="G16" s="16">
        <f t="shared" si="4"/>
        <v>108</v>
      </c>
      <c r="H16" s="15">
        <v>2</v>
      </c>
      <c r="I16" s="16">
        <f t="shared" si="5"/>
        <v>140</v>
      </c>
      <c r="J16" s="15"/>
      <c r="K16" s="16">
        <f t="shared" si="6"/>
        <v>0</v>
      </c>
      <c r="L16" s="15">
        <v>2</v>
      </c>
      <c r="M16" s="16">
        <f t="shared" si="39"/>
        <v>142</v>
      </c>
      <c r="N16" s="15">
        <v>0</v>
      </c>
      <c r="O16" s="16">
        <f t="shared" si="8"/>
        <v>0</v>
      </c>
      <c r="P16" s="15">
        <v>0</v>
      </c>
      <c r="Q16" s="16">
        <f t="shared" si="9"/>
        <v>0</v>
      </c>
      <c r="R16" s="15">
        <v>0</v>
      </c>
      <c r="S16" s="16">
        <f t="shared" si="10"/>
        <v>0</v>
      </c>
      <c r="T16" s="15">
        <v>5</v>
      </c>
      <c r="U16" s="16">
        <f t="shared" si="11"/>
        <v>700</v>
      </c>
      <c r="V16" s="15">
        <v>1</v>
      </c>
      <c r="W16" s="16">
        <f t="shared" si="12"/>
        <v>65</v>
      </c>
      <c r="X16" s="15">
        <v>3</v>
      </c>
      <c r="Y16" s="16">
        <f t="shared" si="13"/>
        <v>216</v>
      </c>
      <c r="Z16" s="15">
        <v>0</v>
      </c>
      <c r="AA16" s="16">
        <f t="shared" si="14"/>
        <v>0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0</v>
      </c>
      <c r="AK16" s="16">
        <f t="shared" si="19"/>
        <v>0</v>
      </c>
      <c r="AL16" s="15">
        <v>0</v>
      </c>
      <c r="AM16" s="16">
        <f t="shared" si="20"/>
        <v>0</v>
      </c>
      <c r="AN16" s="15">
        <v>0</v>
      </c>
      <c r="AO16" s="16">
        <f t="shared" si="21"/>
        <v>0</v>
      </c>
      <c r="AP16" s="15">
        <v>0</v>
      </c>
      <c r="AQ16" s="16">
        <f t="shared" si="22"/>
        <v>0</v>
      </c>
      <c r="AR16" s="15">
        <v>1</v>
      </c>
      <c r="AS16" s="16">
        <f t="shared" si="23"/>
        <v>47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0</v>
      </c>
      <c r="BI16" s="16">
        <f t="shared" si="31"/>
        <v>0</v>
      </c>
      <c r="BJ16" s="15">
        <v>1</v>
      </c>
      <c r="BK16" s="16">
        <f t="shared" si="32"/>
        <v>72</v>
      </c>
      <c r="BL16" s="15">
        <v>0</v>
      </c>
      <c r="BM16" s="16">
        <f t="shared" si="0"/>
        <v>0</v>
      </c>
      <c r="BN16" s="15">
        <v>1</v>
      </c>
      <c r="BO16" s="16">
        <f t="shared" si="33"/>
        <v>65</v>
      </c>
      <c r="BP16" s="15">
        <v>0</v>
      </c>
      <c r="BQ16" s="16">
        <f t="shared" si="34"/>
        <v>0</v>
      </c>
      <c r="BR16" s="22">
        <f t="shared" si="1"/>
        <v>1852</v>
      </c>
      <c r="BS16" s="55">
        <v>19</v>
      </c>
      <c r="BT16">
        <v>14</v>
      </c>
      <c r="BU16" s="47">
        <f t="shared" si="35"/>
        <v>1478.2886334610473</v>
      </c>
      <c r="BV16" s="47">
        <f t="shared" si="36"/>
        <v>118.26309067688379</v>
      </c>
      <c r="BW16" s="47">
        <f t="shared" si="37"/>
        <v>255.44827586206898</v>
      </c>
      <c r="BX16" s="47">
        <f t="shared" si="38"/>
        <v>1852.0000000000002</v>
      </c>
    </row>
    <row r="17" spans="1:76" ht="15" thickBot="1" x14ac:dyDescent="0.35">
      <c r="A17" s="14" t="s">
        <v>49</v>
      </c>
      <c r="B17" s="15">
        <v>1</v>
      </c>
      <c r="C17" s="16">
        <f t="shared" si="2"/>
        <v>71</v>
      </c>
      <c r="D17" s="15">
        <v>7</v>
      </c>
      <c r="E17" s="16">
        <f t="shared" si="3"/>
        <v>189</v>
      </c>
      <c r="F17" s="15">
        <v>1</v>
      </c>
      <c r="G17" s="16">
        <f t="shared" si="4"/>
        <v>54</v>
      </c>
      <c r="H17" s="15">
        <v>5</v>
      </c>
      <c r="I17" s="16">
        <f t="shared" si="5"/>
        <v>350</v>
      </c>
      <c r="J17" s="15"/>
      <c r="K17" s="16">
        <f t="shared" si="6"/>
        <v>0</v>
      </c>
      <c r="L17" s="15">
        <v>5</v>
      </c>
      <c r="M17" s="16">
        <f t="shared" si="39"/>
        <v>355</v>
      </c>
      <c r="N17" s="15">
        <v>2</v>
      </c>
      <c r="O17" s="16">
        <f t="shared" si="8"/>
        <v>256</v>
      </c>
      <c r="P17" s="15">
        <v>0</v>
      </c>
      <c r="Q17" s="16">
        <f t="shared" si="9"/>
        <v>0</v>
      </c>
      <c r="R17" s="15">
        <v>0</v>
      </c>
      <c r="S17" s="16">
        <f t="shared" si="10"/>
        <v>0</v>
      </c>
      <c r="T17" s="15">
        <v>4</v>
      </c>
      <c r="U17" s="16">
        <f t="shared" si="11"/>
        <v>560</v>
      </c>
      <c r="V17" s="15">
        <v>1</v>
      </c>
      <c r="W17" s="16">
        <f t="shared" si="12"/>
        <v>65</v>
      </c>
      <c r="X17" s="15">
        <v>0</v>
      </c>
      <c r="Y17" s="16">
        <f t="shared" si="13"/>
        <v>0</v>
      </c>
      <c r="Z17" s="15">
        <v>0</v>
      </c>
      <c r="AA17" s="16">
        <f t="shared" si="14"/>
        <v>0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1</v>
      </c>
      <c r="AI17" s="16">
        <f t="shared" si="18"/>
        <v>180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0</v>
      </c>
      <c r="AQ17" s="16">
        <f t="shared" si="22"/>
        <v>0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0</v>
      </c>
      <c r="BI17" s="16">
        <f t="shared" si="31"/>
        <v>0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22">
        <f t="shared" si="1"/>
        <v>2080</v>
      </c>
      <c r="BS17" s="55">
        <v>20</v>
      </c>
      <c r="BT17">
        <v>15</v>
      </c>
      <c r="BU17" s="47">
        <f t="shared" si="35"/>
        <v>1660.2809706257983</v>
      </c>
      <c r="BV17" s="47">
        <f t="shared" si="36"/>
        <v>132.82247765006386</v>
      </c>
      <c r="BW17" s="47">
        <f t="shared" si="37"/>
        <v>286.89655172413796</v>
      </c>
      <c r="BX17" s="47">
        <f t="shared" si="38"/>
        <v>2080</v>
      </c>
    </row>
    <row r="18" spans="1:76" ht="15" thickBot="1" x14ac:dyDescent="0.35">
      <c r="A18" s="14" t="s">
        <v>50</v>
      </c>
      <c r="B18" s="15">
        <v>0</v>
      </c>
      <c r="C18" s="16">
        <f t="shared" si="2"/>
        <v>0</v>
      </c>
      <c r="D18" s="15">
        <v>6</v>
      </c>
      <c r="E18" s="16">
        <f t="shared" si="3"/>
        <v>162</v>
      </c>
      <c r="F18" s="15">
        <v>2</v>
      </c>
      <c r="G18" s="16">
        <f t="shared" si="4"/>
        <v>108</v>
      </c>
      <c r="H18" s="15">
        <v>2</v>
      </c>
      <c r="I18" s="16">
        <f t="shared" si="5"/>
        <v>140</v>
      </c>
      <c r="J18" s="15"/>
      <c r="K18" s="16">
        <f t="shared" si="6"/>
        <v>0</v>
      </c>
      <c r="L18" s="15">
        <v>4</v>
      </c>
      <c r="M18" s="16">
        <f t="shared" si="39"/>
        <v>284</v>
      </c>
      <c r="N18" s="15">
        <v>0</v>
      </c>
      <c r="O18" s="16">
        <f t="shared" si="8"/>
        <v>0</v>
      </c>
      <c r="P18" s="15">
        <v>1</v>
      </c>
      <c r="Q18" s="16">
        <f t="shared" si="9"/>
        <v>138</v>
      </c>
      <c r="R18" s="15">
        <v>2</v>
      </c>
      <c r="S18" s="16">
        <f t="shared" si="10"/>
        <v>290</v>
      </c>
      <c r="T18" s="15">
        <v>6</v>
      </c>
      <c r="U18" s="16">
        <f t="shared" si="11"/>
        <v>840</v>
      </c>
      <c r="V18" s="15">
        <v>1</v>
      </c>
      <c r="W18" s="16">
        <f t="shared" si="12"/>
        <v>65</v>
      </c>
      <c r="X18" s="15">
        <v>0</v>
      </c>
      <c r="Y18" s="16">
        <f t="shared" si="13"/>
        <v>0</v>
      </c>
      <c r="Z18" s="15">
        <v>0</v>
      </c>
      <c r="AA18" s="16">
        <f t="shared" si="14"/>
        <v>0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0</v>
      </c>
      <c r="AG18" s="16">
        <f t="shared" si="17"/>
        <v>0</v>
      </c>
      <c r="AH18" s="15">
        <v>0</v>
      </c>
      <c r="AI18" s="16">
        <f t="shared" si="18"/>
        <v>0</v>
      </c>
      <c r="AJ18" s="15">
        <v>0</v>
      </c>
      <c r="AK18" s="16">
        <f t="shared" si="19"/>
        <v>0</v>
      </c>
      <c r="AL18" s="15">
        <v>0</v>
      </c>
      <c r="AM18" s="16">
        <f t="shared" si="20"/>
        <v>0</v>
      </c>
      <c r="AN18" s="15">
        <v>0</v>
      </c>
      <c r="AO18" s="16">
        <f t="shared" si="21"/>
        <v>0</v>
      </c>
      <c r="AP18" s="15">
        <v>0</v>
      </c>
      <c r="AQ18" s="16">
        <f t="shared" si="22"/>
        <v>0</v>
      </c>
      <c r="AR18" s="15">
        <v>0</v>
      </c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26"/>
        <v>0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0</v>
      </c>
      <c r="BE18" s="16">
        <f t="shared" si="29"/>
        <v>0</v>
      </c>
      <c r="BF18" s="15">
        <v>0</v>
      </c>
      <c r="BG18" s="16">
        <f t="shared" si="30"/>
        <v>0</v>
      </c>
      <c r="BH18" s="15">
        <v>0</v>
      </c>
      <c r="BI18" s="16">
        <f t="shared" si="31"/>
        <v>0</v>
      </c>
      <c r="BJ18" s="15">
        <v>0</v>
      </c>
      <c r="BK18" s="16">
        <f t="shared" si="32"/>
        <v>0</v>
      </c>
      <c r="BL18" s="15">
        <v>0</v>
      </c>
      <c r="BM18" s="16">
        <f t="shared" si="0"/>
        <v>0</v>
      </c>
      <c r="BN18" s="15">
        <v>0</v>
      </c>
      <c r="BO18" s="16">
        <f t="shared" si="33"/>
        <v>0</v>
      </c>
      <c r="BP18" s="15">
        <v>0</v>
      </c>
      <c r="BQ18" s="16">
        <f t="shared" si="34"/>
        <v>0</v>
      </c>
      <c r="BR18" s="22">
        <f t="shared" si="1"/>
        <v>2027</v>
      </c>
      <c r="BS18" s="55">
        <v>19</v>
      </c>
      <c r="BT18">
        <v>16</v>
      </c>
      <c r="BU18" s="47">
        <f t="shared" si="35"/>
        <v>1617.9757343550448</v>
      </c>
      <c r="BV18" s="47">
        <f t="shared" si="36"/>
        <v>129.43805874840359</v>
      </c>
      <c r="BW18" s="47">
        <f t="shared" si="37"/>
        <v>279.58620689655174</v>
      </c>
      <c r="BX18" s="47">
        <f t="shared" si="38"/>
        <v>2027</v>
      </c>
    </row>
    <row r="19" spans="1:76" ht="15" thickBot="1" x14ac:dyDescent="0.35">
      <c r="A19" s="14" t="s">
        <v>51</v>
      </c>
      <c r="B19" s="15">
        <v>3</v>
      </c>
      <c r="C19" s="16">
        <f t="shared" si="2"/>
        <v>213</v>
      </c>
      <c r="D19" s="15">
        <v>5</v>
      </c>
      <c r="E19" s="16">
        <f t="shared" si="3"/>
        <v>135</v>
      </c>
      <c r="F19" s="15">
        <v>0</v>
      </c>
      <c r="G19" s="16">
        <f t="shared" si="4"/>
        <v>0</v>
      </c>
      <c r="H19" s="15">
        <v>4</v>
      </c>
      <c r="I19" s="16">
        <f t="shared" si="5"/>
        <v>280</v>
      </c>
      <c r="J19" s="15"/>
      <c r="K19" s="16">
        <f t="shared" si="6"/>
        <v>0</v>
      </c>
      <c r="L19" s="15">
        <v>1</v>
      </c>
      <c r="M19" s="16">
        <f t="shared" si="39"/>
        <v>71</v>
      </c>
      <c r="N19" s="15">
        <v>2</v>
      </c>
      <c r="O19" s="16">
        <f t="shared" si="8"/>
        <v>256</v>
      </c>
      <c r="P19" s="15">
        <v>0</v>
      </c>
      <c r="Q19" s="16">
        <f t="shared" si="9"/>
        <v>0</v>
      </c>
      <c r="R19" s="15">
        <v>3</v>
      </c>
      <c r="S19" s="16">
        <f t="shared" si="10"/>
        <v>435</v>
      </c>
      <c r="T19" s="15">
        <v>2</v>
      </c>
      <c r="U19" s="16">
        <f t="shared" si="11"/>
        <v>280</v>
      </c>
      <c r="V19" s="15">
        <v>0</v>
      </c>
      <c r="W19" s="16">
        <f t="shared" si="12"/>
        <v>0</v>
      </c>
      <c r="X19" s="15">
        <v>1</v>
      </c>
      <c r="Y19" s="16">
        <f t="shared" si="13"/>
        <v>72</v>
      </c>
      <c r="Z19" s="15">
        <v>0</v>
      </c>
      <c r="AA19" s="16">
        <f t="shared" si="14"/>
        <v>0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1</v>
      </c>
      <c r="AI19" s="16">
        <f t="shared" si="18"/>
        <v>180</v>
      </c>
      <c r="AJ19" s="15">
        <v>0</v>
      </c>
      <c r="AK19" s="16">
        <f t="shared" si="19"/>
        <v>0</v>
      </c>
      <c r="AL19" s="15">
        <v>0</v>
      </c>
      <c r="AM19" s="16">
        <f t="shared" si="20"/>
        <v>0</v>
      </c>
      <c r="AN19" s="15">
        <v>0</v>
      </c>
      <c r="AO19" s="16">
        <f t="shared" si="21"/>
        <v>0</v>
      </c>
      <c r="AP19" s="15">
        <v>0</v>
      </c>
      <c r="AQ19" s="16">
        <f t="shared" si="22"/>
        <v>0</v>
      </c>
      <c r="AR19" s="15">
        <v>2</v>
      </c>
      <c r="AS19" s="16">
        <f t="shared" si="23"/>
        <v>94</v>
      </c>
      <c r="AT19" s="15"/>
      <c r="AU19" s="16">
        <f t="shared" si="24"/>
        <v>0</v>
      </c>
      <c r="AV19" s="15"/>
      <c r="AW19" s="16">
        <f t="shared" si="25"/>
        <v>0</v>
      </c>
      <c r="AX19" s="15">
        <v>0</v>
      </c>
      <c r="AY19" s="16">
        <f t="shared" si="26"/>
        <v>0</v>
      </c>
      <c r="AZ19" s="15">
        <v>0</v>
      </c>
      <c r="BA19" s="16">
        <f t="shared" si="27"/>
        <v>0</v>
      </c>
      <c r="BB19" s="15">
        <v>0</v>
      </c>
      <c r="BC19" s="16">
        <f t="shared" si="28"/>
        <v>0</v>
      </c>
      <c r="BD19" s="15">
        <v>0</v>
      </c>
      <c r="BE19" s="16">
        <f t="shared" si="29"/>
        <v>0</v>
      </c>
      <c r="BF19" s="15">
        <v>0</v>
      </c>
      <c r="BG19" s="16">
        <f t="shared" si="30"/>
        <v>0</v>
      </c>
      <c r="BH19" s="15">
        <v>0</v>
      </c>
      <c r="BI19" s="16">
        <f t="shared" si="31"/>
        <v>0</v>
      </c>
      <c r="BJ19" s="15">
        <v>0</v>
      </c>
      <c r="BK19" s="16">
        <f t="shared" si="32"/>
        <v>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0</v>
      </c>
      <c r="BQ19" s="16">
        <f t="shared" si="34"/>
        <v>0</v>
      </c>
      <c r="BR19" s="22">
        <f t="shared" si="1"/>
        <v>2016</v>
      </c>
      <c r="BS19" s="55">
        <v>17</v>
      </c>
      <c r="BT19">
        <v>17</v>
      </c>
      <c r="BU19" s="47">
        <f t="shared" si="35"/>
        <v>1609.1954022988505</v>
      </c>
      <c r="BV19" s="47">
        <f t="shared" si="36"/>
        <v>128.73563218390805</v>
      </c>
      <c r="BW19" s="47">
        <f t="shared" si="37"/>
        <v>278.06896551724139</v>
      </c>
      <c r="BX19" s="47">
        <f t="shared" si="38"/>
        <v>2016</v>
      </c>
    </row>
    <row r="20" spans="1:76" ht="15" thickBot="1" x14ac:dyDescent="0.35">
      <c r="A20" s="14" t="s">
        <v>52</v>
      </c>
      <c r="B20" s="15"/>
      <c r="C20" s="16">
        <f t="shared" si="2"/>
        <v>0</v>
      </c>
      <c r="D20" s="15"/>
      <c r="E20" s="16">
        <f t="shared" si="3"/>
        <v>0</v>
      </c>
      <c r="F20" s="15"/>
      <c r="G20" s="16">
        <f t="shared" si="4"/>
        <v>0</v>
      </c>
      <c r="H20" s="15"/>
      <c r="I20" s="16">
        <f t="shared" si="5"/>
        <v>0</v>
      </c>
      <c r="J20" s="15"/>
      <c r="K20" s="16">
        <f t="shared" si="6"/>
        <v>0</v>
      </c>
      <c r="L20" s="15"/>
      <c r="M20" s="16">
        <f t="shared" si="39"/>
        <v>0</v>
      </c>
      <c r="N20" s="15"/>
      <c r="O20" s="16">
        <f t="shared" si="8"/>
        <v>0</v>
      </c>
      <c r="P20" s="15"/>
      <c r="Q20" s="16">
        <f t="shared" si="9"/>
        <v>0</v>
      </c>
      <c r="R20" s="15"/>
      <c r="S20" s="16">
        <f t="shared" si="10"/>
        <v>0</v>
      </c>
      <c r="T20" s="15"/>
      <c r="U20" s="16">
        <f t="shared" si="11"/>
        <v>0</v>
      </c>
      <c r="V20" s="15"/>
      <c r="W20" s="16">
        <f t="shared" si="12"/>
        <v>0</v>
      </c>
      <c r="X20" s="15"/>
      <c r="Y20" s="16">
        <f t="shared" si="13"/>
        <v>0</v>
      </c>
      <c r="Z20" s="15"/>
      <c r="AA20" s="16">
        <f t="shared" si="14"/>
        <v>0</v>
      </c>
      <c r="AB20" s="15"/>
      <c r="AC20" s="16">
        <f t="shared" si="15"/>
        <v>0</v>
      </c>
      <c r="AD20" s="15"/>
      <c r="AE20" s="16">
        <f t="shared" si="16"/>
        <v>0</v>
      </c>
      <c r="AF20" s="15"/>
      <c r="AG20" s="16">
        <f t="shared" si="17"/>
        <v>0</v>
      </c>
      <c r="AH20" s="15"/>
      <c r="AI20" s="16">
        <f t="shared" si="18"/>
        <v>0</v>
      </c>
      <c r="AJ20" s="15"/>
      <c r="AK20" s="16">
        <f t="shared" si="19"/>
        <v>0</v>
      </c>
      <c r="AL20" s="15"/>
      <c r="AM20" s="16">
        <f t="shared" si="20"/>
        <v>0</v>
      </c>
      <c r="AN20" s="15"/>
      <c r="AO20" s="16">
        <f t="shared" si="21"/>
        <v>0</v>
      </c>
      <c r="AP20" s="15"/>
      <c r="AQ20" s="16">
        <f t="shared" si="22"/>
        <v>0</v>
      </c>
      <c r="AR20" s="15"/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/>
      <c r="AY20" s="16">
        <f t="shared" si="26"/>
        <v>0</v>
      </c>
      <c r="AZ20" s="15"/>
      <c r="BA20" s="16">
        <f t="shared" si="27"/>
        <v>0</v>
      </c>
      <c r="BB20" s="15"/>
      <c r="BC20" s="16">
        <f t="shared" si="28"/>
        <v>0</v>
      </c>
      <c r="BD20" s="15"/>
      <c r="BE20" s="16">
        <f t="shared" si="29"/>
        <v>0</v>
      </c>
      <c r="BF20" s="15"/>
      <c r="BG20" s="16">
        <f t="shared" si="30"/>
        <v>0</v>
      </c>
      <c r="BH20" s="15"/>
      <c r="BI20" s="16">
        <f t="shared" si="31"/>
        <v>0</v>
      </c>
      <c r="BJ20" s="15"/>
      <c r="BK20" s="16">
        <f t="shared" si="32"/>
        <v>0</v>
      </c>
      <c r="BL20" s="15"/>
      <c r="BM20" s="16">
        <f t="shared" si="0"/>
        <v>0</v>
      </c>
      <c r="BN20" s="15"/>
      <c r="BO20" s="16">
        <f t="shared" si="33"/>
        <v>0</v>
      </c>
      <c r="BP20" s="15"/>
      <c r="BQ20" s="16">
        <f t="shared" si="34"/>
        <v>0</v>
      </c>
      <c r="BR20" s="22">
        <f t="shared" si="1"/>
        <v>0</v>
      </c>
      <c r="BS20" s="55"/>
      <c r="BT20">
        <v>18</v>
      </c>
      <c r="BU20" s="47">
        <f t="shared" si="35"/>
        <v>0</v>
      </c>
      <c r="BV20" s="47">
        <f t="shared" si="36"/>
        <v>0</v>
      </c>
      <c r="BW20" s="47">
        <f t="shared" si="37"/>
        <v>0</v>
      </c>
      <c r="BX20" s="47">
        <f t="shared" si="38"/>
        <v>0</v>
      </c>
    </row>
    <row r="21" spans="1:76" ht="15" thickBot="1" x14ac:dyDescent="0.35">
      <c r="A21" s="14" t="s">
        <v>53</v>
      </c>
      <c r="B21" s="15"/>
      <c r="C21" s="16">
        <f t="shared" si="2"/>
        <v>0</v>
      </c>
      <c r="D21" s="15"/>
      <c r="E21" s="16">
        <f t="shared" si="3"/>
        <v>0</v>
      </c>
      <c r="F21" s="15"/>
      <c r="G21" s="16">
        <f t="shared" si="4"/>
        <v>0</v>
      </c>
      <c r="H21" s="15"/>
      <c r="I21" s="16">
        <f t="shared" si="5"/>
        <v>0</v>
      </c>
      <c r="J21" s="15"/>
      <c r="K21" s="16">
        <f t="shared" si="6"/>
        <v>0</v>
      </c>
      <c r="L21" s="15"/>
      <c r="M21" s="16">
        <f t="shared" si="39"/>
        <v>0</v>
      </c>
      <c r="N21" s="15"/>
      <c r="O21" s="16">
        <f t="shared" si="8"/>
        <v>0</v>
      </c>
      <c r="P21" s="15"/>
      <c r="Q21" s="16">
        <f t="shared" si="9"/>
        <v>0</v>
      </c>
      <c r="R21" s="15"/>
      <c r="S21" s="16">
        <f t="shared" si="10"/>
        <v>0</v>
      </c>
      <c r="T21" s="15"/>
      <c r="U21" s="16">
        <f t="shared" si="11"/>
        <v>0</v>
      </c>
      <c r="V21" s="15"/>
      <c r="W21" s="16">
        <f t="shared" si="12"/>
        <v>0</v>
      </c>
      <c r="X21" s="15"/>
      <c r="Y21" s="16">
        <f t="shared" si="13"/>
        <v>0</v>
      </c>
      <c r="Z21" s="15"/>
      <c r="AA21" s="16">
        <f t="shared" si="14"/>
        <v>0</v>
      </c>
      <c r="AB21" s="15"/>
      <c r="AC21" s="16">
        <f t="shared" si="15"/>
        <v>0</v>
      </c>
      <c r="AD21" s="15"/>
      <c r="AE21" s="16">
        <f t="shared" si="16"/>
        <v>0</v>
      </c>
      <c r="AF21" s="15"/>
      <c r="AG21" s="16">
        <f t="shared" si="17"/>
        <v>0</v>
      </c>
      <c r="AH21" s="15"/>
      <c r="AI21" s="16">
        <f t="shared" si="18"/>
        <v>0</v>
      </c>
      <c r="AJ21" s="15"/>
      <c r="AK21" s="16">
        <f t="shared" si="19"/>
        <v>0</v>
      </c>
      <c r="AL21" s="15"/>
      <c r="AM21" s="16">
        <f t="shared" si="20"/>
        <v>0</v>
      </c>
      <c r="AN21" s="15"/>
      <c r="AO21" s="16">
        <f t="shared" si="21"/>
        <v>0</v>
      </c>
      <c r="AP21" s="15"/>
      <c r="AQ21" s="16">
        <f t="shared" si="22"/>
        <v>0</v>
      </c>
      <c r="AR21" s="15"/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/>
      <c r="AY21" s="16">
        <f t="shared" si="26"/>
        <v>0</v>
      </c>
      <c r="AZ21" s="15"/>
      <c r="BA21" s="16">
        <f t="shared" si="27"/>
        <v>0</v>
      </c>
      <c r="BB21" s="15"/>
      <c r="BC21" s="16">
        <f t="shared" si="28"/>
        <v>0</v>
      </c>
      <c r="BD21" s="15"/>
      <c r="BE21" s="16">
        <f t="shared" si="29"/>
        <v>0</v>
      </c>
      <c r="BF21" s="15"/>
      <c r="BG21" s="16">
        <f t="shared" si="30"/>
        <v>0</v>
      </c>
      <c r="BH21" s="15"/>
      <c r="BI21" s="16">
        <f t="shared" si="31"/>
        <v>0</v>
      </c>
      <c r="BJ21" s="15"/>
      <c r="BK21" s="16">
        <f t="shared" si="32"/>
        <v>0</v>
      </c>
      <c r="BL21" s="15"/>
      <c r="BM21" s="16">
        <f t="shared" si="0"/>
        <v>0</v>
      </c>
      <c r="BN21" s="15"/>
      <c r="BO21" s="16">
        <f t="shared" si="33"/>
        <v>0</v>
      </c>
      <c r="BP21" s="15"/>
      <c r="BQ21" s="16">
        <f t="shared" si="34"/>
        <v>0</v>
      </c>
      <c r="BR21" s="22">
        <f t="shared" si="1"/>
        <v>0</v>
      </c>
      <c r="BS21" s="55"/>
      <c r="BT21">
        <v>19</v>
      </c>
      <c r="BU21" s="47">
        <f t="shared" si="35"/>
        <v>0</v>
      </c>
      <c r="BV21" s="47">
        <f t="shared" si="36"/>
        <v>0</v>
      </c>
      <c r="BW21" s="47">
        <f t="shared" si="37"/>
        <v>0</v>
      </c>
      <c r="BX21" s="47">
        <f t="shared" si="38"/>
        <v>0</v>
      </c>
    </row>
    <row r="22" spans="1:76" ht="15" thickBot="1" x14ac:dyDescent="0.35">
      <c r="A22" s="14" t="s">
        <v>54</v>
      </c>
      <c r="B22" s="15"/>
      <c r="C22" s="16">
        <f t="shared" si="2"/>
        <v>0</v>
      </c>
      <c r="D22" s="15"/>
      <c r="E22" s="16">
        <f t="shared" si="3"/>
        <v>0</v>
      </c>
      <c r="F22" s="15"/>
      <c r="G22" s="16">
        <f t="shared" si="4"/>
        <v>0</v>
      </c>
      <c r="H22" s="15"/>
      <c r="I22" s="16">
        <f t="shared" si="5"/>
        <v>0</v>
      </c>
      <c r="J22" s="15"/>
      <c r="K22" s="16">
        <f t="shared" si="6"/>
        <v>0</v>
      </c>
      <c r="L22" s="15"/>
      <c r="M22" s="16">
        <f t="shared" si="39"/>
        <v>0</v>
      </c>
      <c r="N22" s="15"/>
      <c r="O22" s="16">
        <f t="shared" si="8"/>
        <v>0</v>
      </c>
      <c r="P22" s="15"/>
      <c r="Q22" s="16">
        <f t="shared" si="9"/>
        <v>0</v>
      </c>
      <c r="R22" s="15"/>
      <c r="S22" s="16">
        <f t="shared" si="10"/>
        <v>0</v>
      </c>
      <c r="T22" s="15"/>
      <c r="U22" s="16">
        <f t="shared" si="11"/>
        <v>0</v>
      </c>
      <c r="V22" s="15"/>
      <c r="W22" s="16">
        <f t="shared" si="12"/>
        <v>0</v>
      </c>
      <c r="X22" s="15"/>
      <c r="Y22" s="16">
        <f t="shared" si="13"/>
        <v>0</v>
      </c>
      <c r="Z22" s="15"/>
      <c r="AA22" s="16">
        <f t="shared" si="14"/>
        <v>0</v>
      </c>
      <c r="AB22" s="15"/>
      <c r="AC22" s="16">
        <f t="shared" si="15"/>
        <v>0</v>
      </c>
      <c r="AD22" s="15"/>
      <c r="AE22" s="16">
        <f t="shared" si="16"/>
        <v>0</v>
      </c>
      <c r="AF22" s="15"/>
      <c r="AG22" s="16">
        <f t="shared" si="17"/>
        <v>0</v>
      </c>
      <c r="AH22" s="15"/>
      <c r="AI22" s="16">
        <f t="shared" si="18"/>
        <v>0</v>
      </c>
      <c r="AJ22" s="15"/>
      <c r="AK22" s="16">
        <f t="shared" si="19"/>
        <v>0</v>
      </c>
      <c r="AL22" s="15"/>
      <c r="AM22" s="16">
        <f t="shared" si="20"/>
        <v>0</v>
      </c>
      <c r="AN22" s="15"/>
      <c r="AO22" s="16">
        <f t="shared" si="21"/>
        <v>0</v>
      </c>
      <c r="AP22" s="15"/>
      <c r="AQ22" s="16">
        <f t="shared" si="22"/>
        <v>0</v>
      </c>
      <c r="AR22" s="15"/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/>
      <c r="AY22" s="16">
        <f t="shared" si="26"/>
        <v>0</v>
      </c>
      <c r="AZ22" s="15"/>
      <c r="BA22" s="16">
        <f t="shared" si="27"/>
        <v>0</v>
      </c>
      <c r="BB22" s="15"/>
      <c r="BC22" s="16">
        <f t="shared" si="28"/>
        <v>0</v>
      </c>
      <c r="BD22" s="15"/>
      <c r="BE22" s="16">
        <f t="shared" si="29"/>
        <v>0</v>
      </c>
      <c r="BF22" s="15"/>
      <c r="BG22" s="16">
        <f t="shared" si="30"/>
        <v>0</v>
      </c>
      <c r="BH22" s="15"/>
      <c r="BI22" s="16">
        <f t="shared" si="31"/>
        <v>0</v>
      </c>
      <c r="BJ22" s="15"/>
      <c r="BK22" s="16">
        <f t="shared" si="32"/>
        <v>0</v>
      </c>
      <c r="BL22" s="15"/>
      <c r="BM22" s="16">
        <f t="shared" si="0"/>
        <v>0</v>
      </c>
      <c r="BN22" s="15"/>
      <c r="BO22" s="16">
        <f t="shared" si="33"/>
        <v>0</v>
      </c>
      <c r="BP22" s="15"/>
      <c r="BQ22" s="16">
        <f t="shared" si="34"/>
        <v>0</v>
      </c>
      <c r="BR22" s="22">
        <f t="shared" si="1"/>
        <v>0</v>
      </c>
      <c r="BS22" s="55"/>
      <c r="BT22">
        <v>20</v>
      </c>
      <c r="BU22" s="47">
        <f t="shared" si="35"/>
        <v>0</v>
      </c>
      <c r="BV22" s="47">
        <f t="shared" si="36"/>
        <v>0</v>
      </c>
      <c r="BW22" s="47">
        <f t="shared" si="37"/>
        <v>0</v>
      </c>
      <c r="BX22" s="47">
        <f t="shared" si="38"/>
        <v>0</v>
      </c>
    </row>
    <row r="23" spans="1:76" ht="15" thickBot="1" x14ac:dyDescent="0.35">
      <c r="A23" s="14" t="s">
        <v>55</v>
      </c>
      <c r="B23" s="15">
        <v>0</v>
      </c>
      <c r="C23" s="16">
        <f t="shared" si="2"/>
        <v>0</v>
      </c>
      <c r="D23" s="15">
        <v>5</v>
      </c>
      <c r="E23" s="16">
        <f t="shared" si="3"/>
        <v>135</v>
      </c>
      <c r="F23" s="15">
        <v>0</v>
      </c>
      <c r="G23" s="16">
        <f t="shared" si="4"/>
        <v>0</v>
      </c>
      <c r="H23" s="15">
        <v>3</v>
      </c>
      <c r="I23" s="16">
        <f t="shared" si="5"/>
        <v>210</v>
      </c>
      <c r="J23" s="15"/>
      <c r="K23" s="16">
        <f t="shared" si="6"/>
        <v>0</v>
      </c>
      <c r="L23" s="15">
        <v>4</v>
      </c>
      <c r="M23" s="16">
        <f t="shared" si="39"/>
        <v>284</v>
      </c>
      <c r="N23" s="15">
        <v>2</v>
      </c>
      <c r="O23" s="16">
        <f t="shared" si="8"/>
        <v>256</v>
      </c>
      <c r="P23" s="15">
        <v>0</v>
      </c>
      <c r="Q23" s="16">
        <f t="shared" si="9"/>
        <v>0</v>
      </c>
      <c r="R23" s="15">
        <v>0</v>
      </c>
      <c r="S23" s="16">
        <f t="shared" si="10"/>
        <v>0</v>
      </c>
      <c r="T23" s="15">
        <v>4</v>
      </c>
      <c r="U23" s="16">
        <f t="shared" si="11"/>
        <v>560</v>
      </c>
      <c r="V23" s="15">
        <v>0</v>
      </c>
      <c r="W23" s="16">
        <f t="shared" si="12"/>
        <v>0</v>
      </c>
      <c r="X23" s="15">
        <v>1</v>
      </c>
      <c r="Y23" s="16">
        <f t="shared" si="13"/>
        <v>72</v>
      </c>
      <c r="Z23" s="15">
        <v>0</v>
      </c>
      <c r="AA23" s="16">
        <f t="shared" si="14"/>
        <v>0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1</v>
      </c>
      <c r="AK23" s="16">
        <f t="shared" si="19"/>
        <v>145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0</v>
      </c>
      <c r="AQ23" s="16">
        <f t="shared" si="22"/>
        <v>0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1662</v>
      </c>
      <c r="BS23" s="55">
        <v>18</v>
      </c>
      <c r="BT23">
        <v>21</v>
      </c>
      <c r="BU23" s="47">
        <f t="shared" si="35"/>
        <v>1326.6283524904213</v>
      </c>
      <c r="BV23" s="47">
        <f t="shared" si="36"/>
        <v>106.13026819923371</v>
      </c>
      <c r="BW23" s="47">
        <f t="shared" si="37"/>
        <v>229.24137931034483</v>
      </c>
      <c r="BX23" s="47">
        <f t="shared" si="38"/>
        <v>1662</v>
      </c>
    </row>
    <row r="24" spans="1:76" ht="15" thickBot="1" x14ac:dyDescent="0.35">
      <c r="A24" s="14" t="s">
        <v>56</v>
      </c>
      <c r="B24" s="15">
        <v>1</v>
      </c>
      <c r="C24" s="16">
        <f t="shared" si="2"/>
        <v>71</v>
      </c>
      <c r="D24" s="15">
        <v>7</v>
      </c>
      <c r="E24" s="16">
        <f t="shared" si="3"/>
        <v>189</v>
      </c>
      <c r="F24" s="15">
        <v>0</v>
      </c>
      <c r="G24" s="16">
        <f t="shared" si="4"/>
        <v>0</v>
      </c>
      <c r="H24" s="15">
        <v>2</v>
      </c>
      <c r="I24" s="16">
        <f t="shared" si="5"/>
        <v>140</v>
      </c>
      <c r="J24" s="15"/>
      <c r="K24" s="16">
        <f t="shared" si="6"/>
        <v>0</v>
      </c>
      <c r="L24" s="15">
        <v>3</v>
      </c>
      <c r="M24" s="16">
        <f t="shared" si="39"/>
        <v>213</v>
      </c>
      <c r="N24" s="15">
        <v>0</v>
      </c>
      <c r="O24" s="16">
        <f t="shared" si="8"/>
        <v>0</v>
      </c>
      <c r="P24" s="15">
        <v>0</v>
      </c>
      <c r="Q24" s="16">
        <f t="shared" si="9"/>
        <v>0</v>
      </c>
      <c r="R24" s="15">
        <v>2</v>
      </c>
      <c r="S24" s="16">
        <f t="shared" si="10"/>
        <v>290</v>
      </c>
      <c r="T24" s="15">
        <v>2</v>
      </c>
      <c r="U24" s="16">
        <f t="shared" si="11"/>
        <v>280</v>
      </c>
      <c r="V24" s="15">
        <v>0</v>
      </c>
      <c r="W24" s="16">
        <f t="shared" si="12"/>
        <v>0</v>
      </c>
      <c r="X24" s="15">
        <v>1</v>
      </c>
      <c r="Y24" s="16">
        <f t="shared" si="13"/>
        <v>72</v>
      </c>
      <c r="Z24" s="15">
        <v>2</v>
      </c>
      <c r="AA24" s="16">
        <f t="shared" si="14"/>
        <v>176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0</v>
      </c>
      <c r="AI24" s="16">
        <f t="shared" si="18"/>
        <v>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0</v>
      </c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0</v>
      </c>
      <c r="BI24" s="16">
        <f t="shared" si="31"/>
        <v>0</v>
      </c>
      <c r="BJ24" s="15">
        <v>1</v>
      </c>
      <c r="BK24" s="16">
        <f t="shared" si="32"/>
        <v>72</v>
      </c>
      <c r="BL24" s="15">
        <v>0</v>
      </c>
      <c r="BM24" s="16">
        <f t="shared" si="0"/>
        <v>0</v>
      </c>
      <c r="BN24" s="15">
        <v>0</v>
      </c>
      <c r="BO24" s="16">
        <f t="shared" si="33"/>
        <v>0</v>
      </c>
      <c r="BP24" s="15">
        <v>0</v>
      </c>
      <c r="BQ24" s="16">
        <f t="shared" si="34"/>
        <v>0</v>
      </c>
      <c r="BR24" s="22">
        <f t="shared" si="1"/>
        <v>1503</v>
      </c>
      <c r="BS24" s="55">
        <v>16</v>
      </c>
      <c r="BT24">
        <v>22</v>
      </c>
      <c r="BU24" s="47">
        <f t="shared" si="35"/>
        <v>1199.7126436781609</v>
      </c>
      <c r="BV24" s="47">
        <f t="shared" si="36"/>
        <v>95.977011494252878</v>
      </c>
      <c r="BW24" s="47">
        <f t="shared" si="37"/>
        <v>207.31034482758619</v>
      </c>
      <c r="BX24" s="47">
        <f t="shared" si="38"/>
        <v>1503</v>
      </c>
    </row>
    <row r="25" spans="1:76" ht="15" thickBot="1" x14ac:dyDescent="0.35">
      <c r="A25" s="14" t="s">
        <v>57</v>
      </c>
      <c r="B25" s="15">
        <v>0</v>
      </c>
      <c r="C25" s="16">
        <f t="shared" si="2"/>
        <v>0</v>
      </c>
      <c r="D25" s="15">
        <v>4</v>
      </c>
      <c r="E25" s="16">
        <f t="shared" si="3"/>
        <v>108</v>
      </c>
      <c r="F25" s="15">
        <v>0</v>
      </c>
      <c r="G25" s="16">
        <f t="shared" si="4"/>
        <v>0</v>
      </c>
      <c r="H25" s="15">
        <v>5</v>
      </c>
      <c r="I25" s="16">
        <f t="shared" si="5"/>
        <v>350</v>
      </c>
      <c r="J25" s="15"/>
      <c r="K25" s="16">
        <f t="shared" si="6"/>
        <v>0</v>
      </c>
      <c r="L25" s="15">
        <v>6</v>
      </c>
      <c r="M25" s="16">
        <f t="shared" si="39"/>
        <v>426</v>
      </c>
      <c r="N25" s="15">
        <v>0</v>
      </c>
      <c r="O25" s="16">
        <f t="shared" si="8"/>
        <v>0</v>
      </c>
      <c r="P25" s="15">
        <v>0</v>
      </c>
      <c r="Q25" s="16">
        <f t="shared" si="9"/>
        <v>0</v>
      </c>
      <c r="R25" s="15">
        <v>0</v>
      </c>
      <c r="S25" s="16">
        <f t="shared" si="10"/>
        <v>0</v>
      </c>
      <c r="T25" s="15">
        <v>4</v>
      </c>
      <c r="U25" s="16">
        <f t="shared" si="11"/>
        <v>560</v>
      </c>
      <c r="V25" s="15">
        <v>0</v>
      </c>
      <c r="W25" s="16">
        <f t="shared" si="12"/>
        <v>0</v>
      </c>
      <c r="X25" s="15">
        <v>1</v>
      </c>
      <c r="Y25" s="16">
        <f t="shared" si="13"/>
        <v>72</v>
      </c>
      <c r="Z25" s="15">
        <v>0</v>
      </c>
      <c r="AA25" s="16">
        <f t="shared" si="14"/>
        <v>0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1</v>
      </c>
      <c r="AK25" s="16">
        <f t="shared" si="19"/>
        <v>145</v>
      </c>
      <c r="AL25" s="15">
        <v>0</v>
      </c>
      <c r="AM25" s="16">
        <f t="shared" si="20"/>
        <v>0</v>
      </c>
      <c r="AN25" s="15">
        <v>0</v>
      </c>
      <c r="AO25" s="16">
        <f t="shared" si="21"/>
        <v>0</v>
      </c>
      <c r="AP25" s="15">
        <v>0</v>
      </c>
      <c r="AQ25" s="16">
        <f t="shared" si="22"/>
        <v>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0</v>
      </c>
      <c r="AY25" s="16">
        <f t="shared" si="26"/>
        <v>0</v>
      </c>
      <c r="AZ25" s="15">
        <v>0</v>
      </c>
      <c r="BA25" s="16">
        <f t="shared" si="27"/>
        <v>0</v>
      </c>
      <c r="BB25" s="15">
        <v>0</v>
      </c>
      <c r="BC25" s="16">
        <f t="shared" si="28"/>
        <v>0</v>
      </c>
      <c r="BD25" s="15">
        <v>0</v>
      </c>
      <c r="BE25" s="16">
        <f t="shared" si="29"/>
        <v>0</v>
      </c>
      <c r="BF25" s="15">
        <v>2</v>
      </c>
      <c r="BG25" s="16">
        <f t="shared" si="30"/>
        <v>18</v>
      </c>
      <c r="BH25" s="15">
        <v>0</v>
      </c>
      <c r="BI25" s="16">
        <f t="shared" si="31"/>
        <v>0</v>
      </c>
      <c r="BJ25" s="15">
        <v>1</v>
      </c>
      <c r="BK25" s="16">
        <f t="shared" si="32"/>
        <v>72</v>
      </c>
      <c r="BL25" s="15">
        <v>1</v>
      </c>
      <c r="BM25" s="16">
        <f t="shared" si="0"/>
        <v>72</v>
      </c>
      <c r="BN25" s="15">
        <v>0</v>
      </c>
      <c r="BO25" s="16">
        <f t="shared" si="33"/>
        <v>0</v>
      </c>
      <c r="BP25" s="15">
        <v>0</v>
      </c>
      <c r="BQ25" s="16">
        <f t="shared" si="34"/>
        <v>0</v>
      </c>
      <c r="BR25" s="22">
        <f t="shared" si="1"/>
        <v>1823</v>
      </c>
      <c r="BS25" s="55">
        <v>17</v>
      </c>
      <c r="BT25">
        <v>23</v>
      </c>
      <c r="BU25" s="47">
        <f t="shared" si="35"/>
        <v>1455.140485312899</v>
      </c>
      <c r="BV25" s="47">
        <f t="shared" si="36"/>
        <v>116.41123882503193</v>
      </c>
      <c r="BW25" s="47">
        <f t="shared" si="37"/>
        <v>251.44827586206895</v>
      </c>
      <c r="BX25" s="47">
        <f t="shared" si="38"/>
        <v>1823</v>
      </c>
    </row>
    <row r="26" spans="1:76" ht="15" thickBot="1" x14ac:dyDescent="0.35">
      <c r="A26" s="14" t="s">
        <v>58</v>
      </c>
      <c r="B26" s="15">
        <v>0</v>
      </c>
      <c r="C26" s="16">
        <f t="shared" si="2"/>
        <v>0</v>
      </c>
      <c r="D26" s="15">
        <v>7</v>
      </c>
      <c r="E26" s="16">
        <f t="shared" si="3"/>
        <v>189</v>
      </c>
      <c r="F26" s="15">
        <v>0</v>
      </c>
      <c r="G26" s="16">
        <f t="shared" si="4"/>
        <v>0</v>
      </c>
      <c r="H26" s="15">
        <v>5</v>
      </c>
      <c r="I26" s="16">
        <f t="shared" si="5"/>
        <v>350</v>
      </c>
      <c r="J26" s="15"/>
      <c r="K26" s="16">
        <f t="shared" si="6"/>
        <v>0</v>
      </c>
      <c r="L26" s="15">
        <v>6</v>
      </c>
      <c r="M26" s="16">
        <f t="shared" si="39"/>
        <v>426</v>
      </c>
      <c r="N26" s="15">
        <v>0</v>
      </c>
      <c r="O26" s="16">
        <f t="shared" si="8"/>
        <v>0</v>
      </c>
      <c r="P26" s="15">
        <v>1</v>
      </c>
      <c r="Q26" s="16">
        <f t="shared" si="9"/>
        <v>138</v>
      </c>
      <c r="R26" s="15">
        <v>0</v>
      </c>
      <c r="S26" s="16">
        <f t="shared" si="10"/>
        <v>0</v>
      </c>
      <c r="T26" s="15">
        <v>1</v>
      </c>
      <c r="U26" s="16">
        <f t="shared" si="11"/>
        <v>140</v>
      </c>
      <c r="V26" s="15">
        <v>1</v>
      </c>
      <c r="W26" s="16">
        <f t="shared" si="12"/>
        <v>65</v>
      </c>
      <c r="X26" s="15">
        <v>4</v>
      </c>
      <c r="Y26" s="16">
        <f t="shared" si="13"/>
        <v>288</v>
      </c>
      <c r="Z26" s="15">
        <v>1</v>
      </c>
      <c r="AA26" s="16">
        <f t="shared" si="14"/>
        <v>88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0</v>
      </c>
      <c r="AI26" s="16">
        <f t="shared" si="18"/>
        <v>0</v>
      </c>
      <c r="AJ26" s="15">
        <v>0</v>
      </c>
      <c r="AK26" s="16">
        <f t="shared" si="19"/>
        <v>0</v>
      </c>
      <c r="AL26" s="15">
        <v>0</v>
      </c>
      <c r="AM26" s="16">
        <f t="shared" si="20"/>
        <v>0</v>
      </c>
      <c r="AN26" s="15">
        <v>0</v>
      </c>
      <c r="AO26" s="16">
        <f t="shared" si="21"/>
        <v>0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0</v>
      </c>
      <c r="AY26" s="16">
        <f t="shared" si="26"/>
        <v>0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>
        <v>0</v>
      </c>
      <c r="BE26" s="16">
        <f t="shared" si="29"/>
        <v>0</v>
      </c>
      <c r="BF26" s="15">
        <v>0</v>
      </c>
      <c r="BG26" s="16">
        <f t="shared" si="30"/>
        <v>0</v>
      </c>
      <c r="BH26" s="15">
        <v>10</v>
      </c>
      <c r="BI26" s="16">
        <f t="shared" si="31"/>
        <v>10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2</v>
      </c>
      <c r="BO26" s="16">
        <f t="shared" si="33"/>
        <v>130</v>
      </c>
      <c r="BP26" s="15">
        <v>0</v>
      </c>
      <c r="BQ26" s="16">
        <f t="shared" si="34"/>
        <v>0</v>
      </c>
      <c r="BR26" s="22">
        <f t="shared" si="1"/>
        <v>1824</v>
      </c>
      <c r="BS26" s="55">
        <v>20</v>
      </c>
      <c r="BT26">
        <v>24</v>
      </c>
      <c r="BU26" s="47">
        <f t="shared" si="35"/>
        <v>1455.9386973180076</v>
      </c>
      <c r="BV26" s="47">
        <f t="shared" si="36"/>
        <v>116.47509578544062</v>
      </c>
      <c r="BW26" s="47">
        <f t="shared" si="37"/>
        <v>251.58620689655172</v>
      </c>
      <c r="BX26" s="47">
        <f t="shared" si="38"/>
        <v>1823.9999999999998</v>
      </c>
    </row>
    <row r="27" spans="1:76" ht="15" thickBot="1" x14ac:dyDescent="0.35">
      <c r="A27" s="14" t="s">
        <v>59</v>
      </c>
      <c r="B27" s="15">
        <v>0</v>
      </c>
      <c r="C27" s="16">
        <f t="shared" si="2"/>
        <v>0</v>
      </c>
      <c r="D27" s="15">
        <v>9</v>
      </c>
      <c r="E27" s="16">
        <f t="shared" si="3"/>
        <v>243</v>
      </c>
      <c r="F27" s="15">
        <v>0</v>
      </c>
      <c r="G27" s="16">
        <f t="shared" si="4"/>
        <v>0</v>
      </c>
      <c r="H27" s="15">
        <v>3</v>
      </c>
      <c r="I27" s="16">
        <f t="shared" si="5"/>
        <v>210</v>
      </c>
      <c r="J27" s="15"/>
      <c r="K27" s="16">
        <f t="shared" si="6"/>
        <v>0</v>
      </c>
      <c r="L27" s="15">
        <v>5</v>
      </c>
      <c r="M27" s="16">
        <f t="shared" si="39"/>
        <v>355</v>
      </c>
      <c r="N27" s="15">
        <v>0</v>
      </c>
      <c r="O27" s="16">
        <f t="shared" si="8"/>
        <v>0</v>
      </c>
      <c r="P27" s="15">
        <v>1</v>
      </c>
      <c r="Q27" s="16">
        <f t="shared" si="9"/>
        <v>138</v>
      </c>
      <c r="R27" s="15">
        <v>0</v>
      </c>
      <c r="S27" s="16">
        <f t="shared" si="10"/>
        <v>0</v>
      </c>
      <c r="T27" s="15">
        <v>1</v>
      </c>
      <c r="U27" s="16">
        <f t="shared" si="11"/>
        <v>140</v>
      </c>
      <c r="V27" s="15">
        <v>0</v>
      </c>
      <c r="W27" s="16">
        <f t="shared" si="12"/>
        <v>0</v>
      </c>
      <c r="X27" s="15">
        <v>2</v>
      </c>
      <c r="Y27" s="16">
        <f t="shared" si="13"/>
        <v>144</v>
      </c>
      <c r="Z27" s="15">
        <v>0</v>
      </c>
      <c r="AA27" s="16">
        <f t="shared" si="14"/>
        <v>0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0</v>
      </c>
      <c r="AG27" s="16">
        <f t="shared" si="17"/>
        <v>0</v>
      </c>
      <c r="AH27" s="15">
        <v>0</v>
      </c>
      <c r="AI27" s="16">
        <f t="shared" si="18"/>
        <v>0</v>
      </c>
      <c r="AJ27" s="15">
        <v>0</v>
      </c>
      <c r="AK27" s="16">
        <f t="shared" si="19"/>
        <v>0</v>
      </c>
      <c r="AL27" s="15">
        <v>0</v>
      </c>
      <c r="AM27" s="16">
        <f t="shared" si="20"/>
        <v>0</v>
      </c>
      <c r="AN27" s="15">
        <v>0</v>
      </c>
      <c r="AO27" s="16">
        <f t="shared" si="21"/>
        <v>0</v>
      </c>
      <c r="AP27" s="15">
        <v>0</v>
      </c>
      <c r="AQ27" s="16">
        <f t="shared" si="22"/>
        <v>0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1</v>
      </c>
      <c r="AY27" s="16">
        <f t="shared" si="26"/>
        <v>110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0</v>
      </c>
      <c r="BI27" s="16">
        <f t="shared" si="31"/>
        <v>0</v>
      </c>
      <c r="BJ27" s="15">
        <v>0</v>
      </c>
      <c r="BK27" s="16">
        <f t="shared" si="32"/>
        <v>0</v>
      </c>
      <c r="BL27" s="15">
        <v>0</v>
      </c>
      <c r="BM27" s="16">
        <f t="shared" si="0"/>
        <v>0</v>
      </c>
      <c r="BN27" s="15">
        <v>0</v>
      </c>
      <c r="BO27" s="16">
        <f t="shared" si="33"/>
        <v>0</v>
      </c>
      <c r="BP27" s="15">
        <v>0</v>
      </c>
      <c r="BQ27" s="16">
        <f t="shared" si="34"/>
        <v>0</v>
      </c>
      <c r="BR27" s="22">
        <f t="shared" si="1"/>
        <v>1340</v>
      </c>
      <c r="BS27" s="55">
        <v>15</v>
      </c>
      <c r="BT27">
        <v>25</v>
      </c>
      <c r="BU27" s="47">
        <f t="shared" si="35"/>
        <v>1069.6040868454661</v>
      </c>
      <c r="BV27" s="47">
        <f t="shared" si="36"/>
        <v>85.568326947637289</v>
      </c>
      <c r="BW27" s="47">
        <f t="shared" si="37"/>
        <v>184.82758620689657</v>
      </c>
      <c r="BX27" s="47">
        <f t="shared" si="38"/>
        <v>1340</v>
      </c>
    </row>
    <row r="28" spans="1:76" ht="15" thickBot="1" x14ac:dyDescent="0.35">
      <c r="A28" s="14" t="s">
        <v>60</v>
      </c>
      <c r="B28" s="15">
        <v>0</v>
      </c>
      <c r="C28" s="16">
        <f t="shared" si="2"/>
        <v>0</v>
      </c>
      <c r="D28" s="15">
        <v>1</v>
      </c>
      <c r="E28" s="16">
        <f t="shared" si="3"/>
        <v>27</v>
      </c>
      <c r="F28" s="15">
        <v>0</v>
      </c>
      <c r="G28" s="16">
        <f t="shared" si="4"/>
        <v>0</v>
      </c>
      <c r="H28" s="15">
        <v>2</v>
      </c>
      <c r="I28" s="16">
        <f t="shared" si="5"/>
        <v>140</v>
      </c>
      <c r="J28" s="15"/>
      <c r="K28" s="16">
        <f t="shared" si="6"/>
        <v>0</v>
      </c>
      <c r="L28" s="15">
        <v>0</v>
      </c>
      <c r="M28" s="16">
        <f t="shared" si="39"/>
        <v>0</v>
      </c>
      <c r="N28" s="15">
        <v>0</v>
      </c>
      <c r="O28" s="16">
        <f t="shared" si="8"/>
        <v>0</v>
      </c>
      <c r="P28" s="15">
        <v>0</v>
      </c>
      <c r="Q28" s="16">
        <f t="shared" si="9"/>
        <v>0</v>
      </c>
      <c r="R28" s="15">
        <v>0</v>
      </c>
      <c r="S28" s="16">
        <f t="shared" si="10"/>
        <v>0</v>
      </c>
      <c r="T28" s="15">
        <v>0</v>
      </c>
      <c r="U28" s="16">
        <f t="shared" si="11"/>
        <v>0</v>
      </c>
      <c r="V28" s="15">
        <v>0</v>
      </c>
      <c r="W28" s="16">
        <f t="shared" si="12"/>
        <v>0</v>
      </c>
      <c r="X28" s="15">
        <v>4</v>
      </c>
      <c r="Y28" s="16">
        <f t="shared" si="13"/>
        <v>288</v>
      </c>
      <c r="Z28" s="15">
        <v>0</v>
      </c>
      <c r="AA28" s="16">
        <f t="shared" si="14"/>
        <v>0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0</v>
      </c>
      <c r="AI28" s="16">
        <f t="shared" si="18"/>
        <v>0</v>
      </c>
      <c r="AJ28" s="15">
        <v>0</v>
      </c>
      <c r="AK28" s="16">
        <f t="shared" si="19"/>
        <v>0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0</v>
      </c>
      <c r="AQ28" s="16">
        <f t="shared" si="22"/>
        <v>0</v>
      </c>
      <c r="AR28" s="15">
        <v>0</v>
      </c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>
        <v>0</v>
      </c>
      <c r="AY28" s="16">
        <f t="shared" si="26"/>
        <v>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0</v>
      </c>
      <c r="BG28" s="16">
        <f t="shared" si="30"/>
        <v>0</v>
      </c>
      <c r="BH28" s="15">
        <v>0</v>
      </c>
      <c r="BI28" s="16">
        <f t="shared" si="31"/>
        <v>0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1</v>
      </c>
      <c r="BO28" s="16">
        <f t="shared" si="33"/>
        <v>65</v>
      </c>
      <c r="BP28" s="15">
        <v>0</v>
      </c>
      <c r="BQ28" s="16">
        <f t="shared" si="34"/>
        <v>0</v>
      </c>
      <c r="BR28" s="22">
        <f t="shared" si="1"/>
        <v>520</v>
      </c>
      <c r="BS28" s="55">
        <v>7</v>
      </c>
      <c r="BT28">
        <v>26</v>
      </c>
      <c r="BU28" s="47">
        <f t="shared" si="35"/>
        <v>415.07024265644958</v>
      </c>
      <c r="BV28" s="47">
        <f t="shared" si="36"/>
        <v>33.205619412515965</v>
      </c>
      <c r="BW28" s="47">
        <f t="shared" si="37"/>
        <v>71.724137931034491</v>
      </c>
      <c r="BX28" s="47">
        <f t="shared" si="38"/>
        <v>520</v>
      </c>
    </row>
    <row r="29" spans="1:76" ht="15" thickBot="1" x14ac:dyDescent="0.35">
      <c r="A29" s="14" t="s">
        <v>61</v>
      </c>
      <c r="B29" s="15"/>
      <c r="C29" s="16">
        <f t="shared" si="2"/>
        <v>0</v>
      </c>
      <c r="D29" s="15"/>
      <c r="E29" s="16">
        <f t="shared" si="3"/>
        <v>0</v>
      </c>
      <c r="F29" s="15"/>
      <c r="G29" s="16">
        <f t="shared" si="4"/>
        <v>0</v>
      </c>
      <c r="H29" s="15"/>
      <c r="I29" s="16">
        <f t="shared" si="5"/>
        <v>0</v>
      </c>
      <c r="J29" s="15"/>
      <c r="K29" s="16">
        <f t="shared" si="6"/>
        <v>0</v>
      </c>
      <c r="L29" s="15"/>
      <c r="M29" s="16">
        <f t="shared" si="39"/>
        <v>0</v>
      </c>
      <c r="N29" s="15"/>
      <c r="O29" s="16">
        <f t="shared" si="8"/>
        <v>0</v>
      </c>
      <c r="P29" s="15"/>
      <c r="Q29" s="16">
        <f t="shared" si="9"/>
        <v>0</v>
      </c>
      <c r="R29" s="15"/>
      <c r="S29" s="16">
        <f t="shared" si="10"/>
        <v>0</v>
      </c>
      <c r="T29" s="15"/>
      <c r="U29" s="16">
        <f t="shared" si="11"/>
        <v>0</v>
      </c>
      <c r="V29" s="15"/>
      <c r="W29" s="16">
        <f t="shared" si="12"/>
        <v>0</v>
      </c>
      <c r="X29" s="15"/>
      <c r="Y29" s="16">
        <f t="shared" si="13"/>
        <v>0</v>
      </c>
      <c r="Z29" s="15"/>
      <c r="AA29" s="16">
        <f t="shared" si="14"/>
        <v>0</v>
      </c>
      <c r="AB29" s="15"/>
      <c r="AC29" s="16">
        <f t="shared" si="15"/>
        <v>0</v>
      </c>
      <c r="AD29" s="15"/>
      <c r="AE29" s="16">
        <f t="shared" si="16"/>
        <v>0</v>
      </c>
      <c r="AF29" s="15"/>
      <c r="AG29" s="16">
        <f t="shared" si="17"/>
        <v>0</v>
      </c>
      <c r="AH29" s="15"/>
      <c r="AI29" s="16">
        <f t="shared" si="18"/>
        <v>0</v>
      </c>
      <c r="AJ29" s="15"/>
      <c r="AK29" s="16">
        <f t="shared" si="19"/>
        <v>0</v>
      </c>
      <c r="AL29" s="15"/>
      <c r="AM29" s="16">
        <f t="shared" si="20"/>
        <v>0</v>
      </c>
      <c r="AN29" s="15"/>
      <c r="AO29" s="16">
        <f t="shared" si="21"/>
        <v>0</v>
      </c>
      <c r="AP29" s="15"/>
      <c r="AQ29" s="16">
        <f t="shared" si="22"/>
        <v>0</v>
      </c>
      <c r="AR29" s="15"/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/>
      <c r="AY29" s="16">
        <f t="shared" si="26"/>
        <v>0</v>
      </c>
      <c r="AZ29" s="15"/>
      <c r="BA29" s="16">
        <f t="shared" si="27"/>
        <v>0</v>
      </c>
      <c r="BB29" s="15"/>
      <c r="BC29" s="16">
        <f t="shared" si="28"/>
        <v>0</v>
      </c>
      <c r="BD29" s="15"/>
      <c r="BE29" s="16">
        <f t="shared" si="29"/>
        <v>0</v>
      </c>
      <c r="BF29" s="15"/>
      <c r="BG29" s="16">
        <f t="shared" si="30"/>
        <v>0</v>
      </c>
      <c r="BH29" s="15"/>
      <c r="BI29" s="16">
        <f t="shared" si="31"/>
        <v>0</v>
      </c>
      <c r="BJ29" s="15"/>
      <c r="BK29" s="16">
        <f t="shared" si="32"/>
        <v>0</v>
      </c>
      <c r="BL29" s="15"/>
      <c r="BM29" s="16">
        <f t="shared" si="0"/>
        <v>0</v>
      </c>
      <c r="BN29" s="15"/>
      <c r="BO29" s="16">
        <f t="shared" si="33"/>
        <v>0</v>
      </c>
      <c r="BP29" s="15"/>
      <c r="BQ29" s="16">
        <f t="shared" si="34"/>
        <v>0</v>
      </c>
      <c r="BR29" s="22">
        <f t="shared" si="1"/>
        <v>0</v>
      </c>
      <c r="BS29" s="55"/>
      <c r="BT29">
        <v>27</v>
      </c>
      <c r="BU29" s="47">
        <f t="shared" si="35"/>
        <v>0</v>
      </c>
      <c r="BV29" s="47">
        <f t="shared" si="36"/>
        <v>0</v>
      </c>
      <c r="BW29" s="47">
        <f t="shared" si="37"/>
        <v>0</v>
      </c>
      <c r="BX29" s="47">
        <f t="shared" si="38"/>
        <v>0</v>
      </c>
    </row>
    <row r="30" spans="1:76" ht="15" thickBot="1" x14ac:dyDescent="0.35">
      <c r="A30" s="14" t="s">
        <v>62</v>
      </c>
      <c r="B30" s="15">
        <v>1</v>
      </c>
      <c r="C30" s="16">
        <f>$B$2*B30</f>
        <v>71</v>
      </c>
      <c r="D30" s="15">
        <v>7</v>
      </c>
      <c r="E30" s="16">
        <f t="shared" si="3"/>
        <v>189</v>
      </c>
      <c r="F30" s="15">
        <v>1</v>
      </c>
      <c r="G30" s="16">
        <f t="shared" si="4"/>
        <v>54</v>
      </c>
      <c r="H30" s="15">
        <v>1</v>
      </c>
      <c r="I30" s="16">
        <f t="shared" si="5"/>
        <v>70</v>
      </c>
      <c r="J30" s="15"/>
      <c r="K30" s="16">
        <f t="shared" si="6"/>
        <v>0</v>
      </c>
      <c r="L30" s="15">
        <v>2</v>
      </c>
      <c r="M30" s="16">
        <f t="shared" si="39"/>
        <v>142</v>
      </c>
      <c r="N30" s="15">
        <v>0</v>
      </c>
      <c r="O30" s="16">
        <f t="shared" si="8"/>
        <v>0</v>
      </c>
      <c r="P30" s="15">
        <v>0</v>
      </c>
      <c r="Q30" s="16">
        <f t="shared" si="9"/>
        <v>0</v>
      </c>
      <c r="R30" s="15">
        <v>0</v>
      </c>
      <c r="S30" s="16">
        <f t="shared" si="10"/>
        <v>0</v>
      </c>
      <c r="T30" s="15">
        <v>1</v>
      </c>
      <c r="U30" s="16">
        <f t="shared" si="11"/>
        <v>140</v>
      </c>
      <c r="V30" s="15">
        <v>2</v>
      </c>
      <c r="W30" s="16">
        <f t="shared" si="12"/>
        <v>130</v>
      </c>
      <c r="X30" s="15">
        <v>2</v>
      </c>
      <c r="Y30" s="16">
        <f t="shared" si="13"/>
        <v>144</v>
      </c>
      <c r="Z30" s="15">
        <v>1</v>
      </c>
      <c r="AA30" s="16">
        <f t="shared" si="14"/>
        <v>88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0</v>
      </c>
      <c r="AI30" s="16">
        <f t="shared" si="18"/>
        <v>0</v>
      </c>
      <c r="AJ30" s="15">
        <v>0</v>
      </c>
      <c r="AK30" s="16">
        <f t="shared" si="19"/>
        <v>0</v>
      </c>
      <c r="AL30" s="15">
        <v>0</v>
      </c>
      <c r="AM30" s="16">
        <f t="shared" si="20"/>
        <v>0</v>
      </c>
      <c r="AN30" s="15">
        <v>0</v>
      </c>
      <c r="AO30" s="16">
        <f t="shared" si="21"/>
        <v>0</v>
      </c>
      <c r="AP30" s="15">
        <v>0</v>
      </c>
      <c r="AQ30" s="16">
        <f t="shared" si="22"/>
        <v>0</v>
      </c>
      <c r="AR30" s="15">
        <v>1</v>
      </c>
      <c r="AS30" s="16">
        <f t="shared" si="23"/>
        <v>47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26"/>
        <v>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0</v>
      </c>
      <c r="BK30" s="16">
        <f t="shared" si="32"/>
        <v>0</v>
      </c>
      <c r="BL30" s="15">
        <v>0</v>
      </c>
      <c r="BM30" s="16">
        <f t="shared" si="0"/>
        <v>0</v>
      </c>
      <c r="BN30" s="15">
        <v>0</v>
      </c>
      <c r="BO30" s="16">
        <f t="shared" si="33"/>
        <v>0</v>
      </c>
      <c r="BP30" s="15">
        <v>0</v>
      </c>
      <c r="BQ30" s="16">
        <f t="shared" si="34"/>
        <v>0</v>
      </c>
      <c r="BR30" s="22">
        <f t="shared" si="1"/>
        <v>1075</v>
      </c>
      <c r="BS30" s="55">
        <v>11</v>
      </c>
      <c r="BT30">
        <v>28</v>
      </c>
      <c r="BU30" s="47">
        <f t="shared" si="35"/>
        <v>858.07790549169863</v>
      </c>
      <c r="BV30" s="47">
        <f t="shared" si="36"/>
        <v>68.64623243933589</v>
      </c>
      <c r="BW30" s="47">
        <f t="shared" si="37"/>
        <v>148.27586206896552</v>
      </c>
      <c r="BX30" s="47">
        <f t="shared" si="38"/>
        <v>1075</v>
      </c>
    </row>
    <row r="31" spans="1:76" ht="15" thickBot="1" x14ac:dyDescent="0.35">
      <c r="A31" s="14" t="s">
        <v>63</v>
      </c>
      <c r="B31" s="15">
        <v>0</v>
      </c>
      <c r="C31" s="16">
        <f t="shared" si="2"/>
        <v>0</v>
      </c>
      <c r="D31" s="15">
        <v>4</v>
      </c>
      <c r="E31" s="16">
        <f t="shared" si="3"/>
        <v>108</v>
      </c>
      <c r="F31" s="15">
        <v>0</v>
      </c>
      <c r="G31" s="16">
        <f t="shared" si="4"/>
        <v>0</v>
      </c>
      <c r="H31" s="15">
        <v>0</v>
      </c>
      <c r="I31" s="16">
        <f t="shared" si="5"/>
        <v>0</v>
      </c>
      <c r="J31" s="15"/>
      <c r="K31" s="16">
        <f t="shared" si="6"/>
        <v>0</v>
      </c>
      <c r="L31" s="15">
        <v>1</v>
      </c>
      <c r="M31" s="16">
        <f t="shared" si="39"/>
        <v>71</v>
      </c>
      <c r="N31" s="15">
        <v>1</v>
      </c>
      <c r="O31" s="16">
        <f t="shared" si="8"/>
        <v>128</v>
      </c>
      <c r="P31" s="15">
        <v>0</v>
      </c>
      <c r="Q31" s="16">
        <f t="shared" si="9"/>
        <v>0</v>
      </c>
      <c r="R31" s="15">
        <v>1</v>
      </c>
      <c r="S31" s="16">
        <f t="shared" si="10"/>
        <v>145</v>
      </c>
      <c r="T31" s="15">
        <v>1</v>
      </c>
      <c r="U31" s="16">
        <f t="shared" si="11"/>
        <v>140</v>
      </c>
      <c r="V31" s="15">
        <v>2</v>
      </c>
      <c r="W31" s="16">
        <f t="shared" si="12"/>
        <v>130</v>
      </c>
      <c r="X31" s="15">
        <v>1</v>
      </c>
      <c r="Y31" s="16">
        <f t="shared" si="13"/>
        <v>72</v>
      </c>
      <c r="Z31" s="15">
        <v>1</v>
      </c>
      <c r="AA31" s="16">
        <f t="shared" si="14"/>
        <v>88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1</v>
      </c>
      <c r="AG31" s="16">
        <f t="shared" si="17"/>
        <v>170</v>
      </c>
      <c r="AH31" s="15">
        <v>0</v>
      </c>
      <c r="AI31" s="16">
        <f t="shared" si="18"/>
        <v>0</v>
      </c>
      <c r="AJ31" s="15">
        <v>0</v>
      </c>
      <c r="AK31" s="16">
        <f t="shared" si="19"/>
        <v>0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0</v>
      </c>
      <c r="AQ31" s="16">
        <f t="shared" si="22"/>
        <v>0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0</v>
      </c>
      <c r="BK31" s="16">
        <f t="shared" si="32"/>
        <v>0</v>
      </c>
      <c r="BL31" s="15">
        <v>0</v>
      </c>
      <c r="BM31" s="16">
        <f t="shared" si="0"/>
        <v>0</v>
      </c>
      <c r="BN31" s="15">
        <v>2</v>
      </c>
      <c r="BO31" s="16">
        <f t="shared" si="33"/>
        <v>130</v>
      </c>
      <c r="BP31" s="15">
        <v>0</v>
      </c>
      <c r="BQ31" s="16">
        <f t="shared" si="34"/>
        <v>0</v>
      </c>
      <c r="BR31" s="22">
        <f t="shared" si="1"/>
        <v>1182</v>
      </c>
      <c r="BS31" s="55">
        <v>12</v>
      </c>
      <c r="BT31">
        <v>29</v>
      </c>
      <c r="BU31" s="47">
        <f t="shared" si="35"/>
        <v>943.48659003831415</v>
      </c>
      <c r="BV31" s="47">
        <f t="shared" si="36"/>
        <v>75.47892720306514</v>
      </c>
      <c r="BW31" s="47">
        <f t="shared" si="37"/>
        <v>163.0344827586207</v>
      </c>
      <c r="BX31" s="47">
        <f t="shared" si="38"/>
        <v>1182</v>
      </c>
    </row>
    <row r="32" spans="1:76" ht="15" thickBot="1" x14ac:dyDescent="0.35">
      <c r="A32" s="14" t="s">
        <v>64</v>
      </c>
      <c r="B32" s="15">
        <v>2</v>
      </c>
      <c r="C32" s="16">
        <f t="shared" si="2"/>
        <v>142</v>
      </c>
      <c r="D32" s="15">
        <v>4</v>
      </c>
      <c r="E32" s="16">
        <f t="shared" si="3"/>
        <v>108</v>
      </c>
      <c r="F32" s="15">
        <v>0</v>
      </c>
      <c r="G32" s="16">
        <f t="shared" si="4"/>
        <v>0</v>
      </c>
      <c r="H32" s="15">
        <v>4</v>
      </c>
      <c r="I32" s="16">
        <f t="shared" si="5"/>
        <v>280</v>
      </c>
      <c r="J32" s="15"/>
      <c r="K32" s="16">
        <f t="shared" si="6"/>
        <v>0</v>
      </c>
      <c r="L32" s="15">
        <v>3</v>
      </c>
      <c r="M32" s="16">
        <f t="shared" si="39"/>
        <v>213</v>
      </c>
      <c r="N32" s="15">
        <v>0</v>
      </c>
      <c r="O32" s="16">
        <f t="shared" si="8"/>
        <v>0</v>
      </c>
      <c r="P32" s="15">
        <v>1</v>
      </c>
      <c r="Q32" s="16">
        <f t="shared" si="9"/>
        <v>138</v>
      </c>
      <c r="R32" s="15">
        <v>0</v>
      </c>
      <c r="S32" s="16">
        <f t="shared" si="10"/>
        <v>0</v>
      </c>
      <c r="T32" s="15">
        <v>2</v>
      </c>
      <c r="U32" s="16">
        <f t="shared" si="11"/>
        <v>280</v>
      </c>
      <c r="V32" s="15">
        <v>1</v>
      </c>
      <c r="W32" s="16">
        <f t="shared" si="12"/>
        <v>65</v>
      </c>
      <c r="X32" s="15">
        <v>4</v>
      </c>
      <c r="Y32" s="16">
        <f t="shared" si="13"/>
        <v>288</v>
      </c>
      <c r="Z32" s="15">
        <v>0</v>
      </c>
      <c r="AA32" s="16">
        <f t="shared" si="14"/>
        <v>0</v>
      </c>
      <c r="AB32" s="15">
        <v>0</v>
      </c>
      <c r="AC32" s="16">
        <f t="shared" si="15"/>
        <v>0</v>
      </c>
      <c r="AD32" s="15"/>
      <c r="AE32" s="16">
        <f t="shared" si="16"/>
        <v>0</v>
      </c>
      <c r="AF32" s="15">
        <v>0</v>
      </c>
      <c r="AG32" s="16">
        <f t="shared" si="17"/>
        <v>0</v>
      </c>
      <c r="AH32" s="15">
        <v>0</v>
      </c>
      <c r="AI32" s="16">
        <f t="shared" si="18"/>
        <v>0</v>
      </c>
      <c r="AJ32" s="15">
        <v>0</v>
      </c>
      <c r="AK32" s="16">
        <f t="shared" si="19"/>
        <v>0</v>
      </c>
      <c r="AL32" s="15">
        <v>1</v>
      </c>
      <c r="AM32" s="16">
        <f t="shared" si="20"/>
        <v>139</v>
      </c>
      <c r="AN32" s="15">
        <v>0</v>
      </c>
      <c r="AO32" s="16">
        <f t="shared" si="21"/>
        <v>0</v>
      </c>
      <c r="AP32" s="15">
        <v>1</v>
      </c>
      <c r="AQ32" s="16">
        <f t="shared" si="22"/>
        <v>95</v>
      </c>
      <c r="AR32" s="15">
        <v>1</v>
      </c>
      <c r="AS32" s="16">
        <f t="shared" si="23"/>
        <v>47</v>
      </c>
      <c r="AT32" s="15"/>
      <c r="AU32" s="16">
        <f t="shared" si="24"/>
        <v>0</v>
      </c>
      <c r="AV32" s="15"/>
      <c r="AW32" s="16">
        <f t="shared" si="25"/>
        <v>0</v>
      </c>
      <c r="AX32" s="15">
        <v>1</v>
      </c>
      <c r="AY32" s="16">
        <f t="shared" si="26"/>
        <v>110</v>
      </c>
      <c r="AZ32" s="15">
        <v>0</v>
      </c>
      <c r="BA32" s="16">
        <f t="shared" si="27"/>
        <v>0</v>
      </c>
      <c r="BB32" s="15">
        <v>0</v>
      </c>
      <c r="BC32" s="16">
        <f t="shared" si="28"/>
        <v>0</v>
      </c>
      <c r="BD32" s="15">
        <v>0</v>
      </c>
      <c r="BE32" s="16">
        <f t="shared" si="29"/>
        <v>0</v>
      </c>
      <c r="BF32" s="15">
        <v>0</v>
      </c>
      <c r="BG32" s="16">
        <f t="shared" si="30"/>
        <v>0</v>
      </c>
      <c r="BH32" s="15">
        <v>0</v>
      </c>
      <c r="BI32" s="16">
        <f t="shared" si="31"/>
        <v>0</v>
      </c>
      <c r="BJ32" s="15">
        <v>0</v>
      </c>
      <c r="BK32" s="16">
        <f t="shared" si="32"/>
        <v>0</v>
      </c>
      <c r="BL32" s="15">
        <v>0</v>
      </c>
      <c r="BM32" s="16">
        <f t="shared" si="0"/>
        <v>0</v>
      </c>
      <c r="BN32" s="15">
        <v>0</v>
      </c>
      <c r="BO32" s="16">
        <f t="shared" si="33"/>
        <v>0</v>
      </c>
      <c r="BP32" s="15">
        <v>0</v>
      </c>
      <c r="BQ32" s="16">
        <f t="shared" si="34"/>
        <v>0</v>
      </c>
      <c r="BR32" s="22">
        <f t="shared" si="1"/>
        <v>1905</v>
      </c>
      <c r="BS32" s="55">
        <v>18</v>
      </c>
      <c r="BT32">
        <v>30</v>
      </c>
      <c r="BU32" s="47">
        <f t="shared" si="35"/>
        <v>1520.5938697318006</v>
      </c>
      <c r="BV32" s="47">
        <f t="shared" si="36"/>
        <v>121.64750957854405</v>
      </c>
      <c r="BW32" s="47">
        <f t="shared" si="37"/>
        <v>262.75862068965517</v>
      </c>
      <c r="BX32" s="47">
        <f t="shared" si="38"/>
        <v>1904.9999999999998</v>
      </c>
    </row>
    <row r="33" spans="1:76" ht="15" thickBot="1" x14ac:dyDescent="0.35">
      <c r="A33" s="14" t="s">
        <v>65</v>
      </c>
      <c r="B33" s="36"/>
      <c r="C33" s="37">
        <f t="shared" si="2"/>
        <v>0</v>
      </c>
      <c r="D33" s="36"/>
      <c r="E33" s="37">
        <f t="shared" si="3"/>
        <v>0</v>
      </c>
      <c r="F33" s="36"/>
      <c r="G33" s="37">
        <f t="shared" si="4"/>
        <v>0</v>
      </c>
      <c r="H33" s="36"/>
      <c r="I33" s="37">
        <f t="shared" si="5"/>
        <v>0</v>
      </c>
      <c r="J33" s="36"/>
      <c r="K33" s="37">
        <f t="shared" si="6"/>
        <v>0</v>
      </c>
      <c r="L33" s="36"/>
      <c r="M33" s="37">
        <f t="shared" si="39"/>
        <v>0</v>
      </c>
      <c r="N33" s="36"/>
      <c r="O33" s="37">
        <f t="shared" si="8"/>
        <v>0</v>
      </c>
      <c r="P33" s="36"/>
      <c r="Q33" s="37">
        <f t="shared" si="9"/>
        <v>0</v>
      </c>
      <c r="R33" s="36"/>
      <c r="S33" s="37">
        <f t="shared" si="10"/>
        <v>0</v>
      </c>
      <c r="T33" s="36"/>
      <c r="U33" s="37">
        <f t="shared" si="11"/>
        <v>0</v>
      </c>
      <c r="V33" s="36"/>
      <c r="W33" s="37">
        <f t="shared" si="12"/>
        <v>0</v>
      </c>
      <c r="X33" s="36"/>
      <c r="Y33" s="37">
        <f t="shared" si="13"/>
        <v>0</v>
      </c>
      <c r="Z33" s="36"/>
      <c r="AA33" s="37">
        <f t="shared" si="14"/>
        <v>0</v>
      </c>
      <c r="AB33" s="36"/>
      <c r="AC33" s="37">
        <f t="shared" si="15"/>
        <v>0</v>
      </c>
      <c r="AD33" s="36"/>
      <c r="AE33" s="37">
        <f t="shared" si="16"/>
        <v>0</v>
      </c>
      <c r="AF33" s="36"/>
      <c r="AG33" s="37">
        <f t="shared" si="17"/>
        <v>0</v>
      </c>
      <c r="AH33" s="36"/>
      <c r="AI33" s="37">
        <f t="shared" si="18"/>
        <v>0</v>
      </c>
      <c r="AJ33" s="36"/>
      <c r="AK33" s="37">
        <f t="shared" si="19"/>
        <v>0</v>
      </c>
      <c r="AL33" s="36"/>
      <c r="AM33" s="37">
        <f t="shared" si="20"/>
        <v>0</v>
      </c>
      <c r="AN33" s="36"/>
      <c r="AO33" s="37">
        <f t="shared" si="21"/>
        <v>0</v>
      </c>
      <c r="AP33" s="36"/>
      <c r="AQ33" s="37">
        <f t="shared" si="22"/>
        <v>0</v>
      </c>
      <c r="AR33" s="36"/>
      <c r="AS33" s="37">
        <f t="shared" si="23"/>
        <v>0</v>
      </c>
      <c r="AT33" s="36"/>
      <c r="AU33" s="37">
        <f t="shared" si="24"/>
        <v>0</v>
      </c>
      <c r="AV33" s="36"/>
      <c r="AW33" s="37">
        <f t="shared" si="25"/>
        <v>0</v>
      </c>
      <c r="AX33" s="36"/>
      <c r="AY33" s="37">
        <f t="shared" si="26"/>
        <v>0</v>
      </c>
      <c r="AZ33" s="36"/>
      <c r="BA33" s="37">
        <f t="shared" si="27"/>
        <v>0</v>
      </c>
      <c r="BB33" s="36"/>
      <c r="BC33" s="37">
        <f t="shared" si="28"/>
        <v>0</v>
      </c>
      <c r="BD33" s="36"/>
      <c r="BE33" s="37">
        <f t="shared" si="29"/>
        <v>0</v>
      </c>
      <c r="BF33" s="36"/>
      <c r="BG33" s="37">
        <f t="shared" si="30"/>
        <v>0</v>
      </c>
      <c r="BH33" s="36"/>
      <c r="BI33" s="37">
        <f t="shared" si="31"/>
        <v>0</v>
      </c>
      <c r="BJ33" s="36"/>
      <c r="BK33" s="37">
        <f t="shared" si="32"/>
        <v>0</v>
      </c>
      <c r="BL33" s="36"/>
      <c r="BM33" s="37">
        <f t="shared" si="0"/>
        <v>0</v>
      </c>
      <c r="BN33" s="36"/>
      <c r="BO33" s="37">
        <f t="shared" si="33"/>
        <v>0</v>
      </c>
      <c r="BP33" s="36"/>
      <c r="BQ33" s="37">
        <f t="shared" si="34"/>
        <v>0</v>
      </c>
      <c r="BR33" s="25">
        <f t="shared" si="1"/>
        <v>0</v>
      </c>
      <c r="BS33" s="56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47">
        <f t="shared" si="38"/>
        <v>0</v>
      </c>
    </row>
    <row r="34" spans="1:76" ht="15" thickBot="1" x14ac:dyDescent="0.35">
      <c r="A34" s="14" t="s">
        <v>66</v>
      </c>
      <c r="B34" s="17">
        <f>SUM(B3:B33)</f>
        <v>14</v>
      </c>
      <c r="C34" s="18">
        <f>SUM(C3:C33)</f>
        <v>994</v>
      </c>
      <c r="D34" s="17">
        <f>SUM(D3:D33)</f>
        <v>133</v>
      </c>
      <c r="E34" s="18">
        <f t="shared" ref="E34:O34" si="40">SUM(E3:E33)</f>
        <v>3591</v>
      </c>
      <c r="F34" s="17">
        <f t="shared" si="40"/>
        <v>16</v>
      </c>
      <c r="G34" s="18">
        <f t="shared" si="40"/>
        <v>864</v>
      </c>
      <c r="H34" s="17">
        <f t="shared" si="40"/>
        <v>94</v>
      </c>
      <c r="I34" s="18">
        <f t="shared" si="40"/>
        <v>6580</v>
      </c>
      <c r="J34" s="17">
        <f t="shared" si="40"/>
        <v>0</v>
      </c>
      <c r="K34" s="18">
        <f t="shared" si="40"/>
        <v>0</v>
      </c>
      <c r="L34" s="17">
        <f t="shared" si="40"/>
        <v>74</v>
      </c>
      <c r="M34" s="18">
        <f t="shared" si="40"/>
        <v>5254</v>
      </c>
      <c r="N34" s="17">
        <f t="shared" si="40"/>
        <v>11</v>
      </c>
      <c r="O34" s="18">
        <f t="shared" si="40"/>
        <v>1408</v>
      </c>
      <c r="P34" s="17">
        <f>SUM(P3:P33)</f>
        <v>4</v>
      </c>
      <c r="Q34" s="18">
        <f>SUM(Q3:Q33)</f>
        <v>552</v>
      </c>
      <c r="R34" s="17">
        <f t="shared" ref="R34:AC34" si="41">SUM(R3:R33)</f>
        <v>15</v>
      </c>
      <c r="S34" s="18">
        <f t="shared" si="41"/>
        <v>2175</v>
      </c>
      <c r="T34" s="17">
        <f t="shared" si="41"/>
        <v>71</v>
      </c>
      <c r="U34" s="18">
        <f t="shared" si="41"/>
        <v>9940</v>
      </c>
      <c r="V34" s="17">
        <f t="shared" si="41"/>
        <v>21</v>
      </c>
      <c r="W34" s="18">
        <f t="shared" si="41"/>
        <v>1365</v>
      </c>
      <c r="X34" s="17">
        <f t="shared" si="41"/>
        <v>70</v>
      </c>
      <c r="Y34" s="18">
        <f t="shared" si="41"/>
        <v>5040</v>
      </c>
      <c r="Z34" s="17">
        <f t="shared" si="41"/>
        <v>5</v>
      </c>
      <c r="AA34" s="18">
        <f t="shared" si="41"/>
        <v>440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1</v>
      </c>
      <c r="AG34" s="18">
        <f t="shared" si="42"/>
        <v>170</v>
      </c>
      <c r="AH34" s="17">
        <f t="shared" si="42"/>
        <v>4</v>
      </c>
      <c r="AI34" s="18">
        <f t="shared" si="42"/>
        <v>720</v>
      </c>
      <c r="AJ34" s="17">
        <f t="shared" si="42"/>
        <v>3</v>
      </c>
      <c r="AK34" s="18">
        <f t="shared" si="42"/>
        <v>435</v>
      </c>
      <c r="AL34" s="17">
        <f>SUM(AL3:AL33)</f>
        <v>4</v>
      </c>
      <c r="AM34" s="18">
        <f t="shared" ref="AM34:AQ34" si="43">SUM(AM3:AM33)</f>
        <v>556</v>
      </c>
      <c r="AN34" s="17">
        <f t="shared" si="43"/>
        <v>1</v>
      </c>
      <c r="AO34" s="18">
        <f t="shared" si="43"/>
        <v>22</v>
      </c>
      <c r="AP34" s="17">
        <f t="shared" si="43"/>
        <v>5</v>
      </c>
      <c r="AQ34" s="18">
        <f t="shared" si="43"/>
        <v>475</v>
      </c>
      <c r="AR34" s="17">
        <f>SUM(AR3:AR33)</f>
        <v>5</v>
      </c>
      <c r="AS34" s="18">
        <f t="shared" ref="AS34:BK34" si="44">SUM(AS3:AS33)</f>
        <v>235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4</v>
      </c>
      <c r="AY34" s="18">
        <f t="shared" si="44"/>
        <v>440</v>
      </c>
      <c r="AZ34" s="17">
        <f t="shared" si="44"/>
        <v>0</v>
      </c>
      <c r="BA34" s="18">
        <f t="shared" si="44"/>
        <v>0</v>
      </c>
      <c r="BB34" s="17">
        <f t="shared" si="44"/>
        <v>0</v>
      </c>
      <c r="BC34" s="18">
        <f t="shared" si="44"/>
        <v>0</v>
      </c>
      <c r="BD34" s="17">
        <f t="shared" si="44"/>
        <v>4</v>
      </c>
      <c r="BE34" s="18">
        <f t="shared" si="44"/>
        <v>144</v>
      </c>
      <c r="BF34" s="17">
        <f t="shared" si="44"/>
        <v>2</v>
      </c>
      <c r="BG34" s="18">
        <f t="shared" si="44"/>
        <v>18</v>
      </c>
      <c r="BH34" s="17">
        <f t="shared" si="44"/>
        <v>15</v>
      </c>
      <c r="BI34" s="18">
        <f t="shared" si="44"/>
        <v>15</v>
      </c>
      <c r="BJ34" s="17">
        <f t="shared" si="44"/>
        <v>4</v>
      </c>
      <c r="BK34" s="18">
        <f t="shared" si="44"/>
        <v>288</v>
      </c>
      <c r="BL34" s="17">
        <f>SUM(BL3:BL33)</f>
        <v>1</v>
      </c>
      <c r="BM34" s="18">
        <f>SUM(BM3:BM33)</f>
        <v>72</v>
      </c>
      <c r="BN34" s="17">
        <f t="shared" ref="BN34:BQ34" si="45">SUM(BN3:BN33)</f>
        <v>7</v>
      </c>
      <c r="BO34" s="18">
        <f t="shared" si="45"/>
        <v>455</v>
      </c>
      <c r="BP34" s="17">
        <f t="shared" si="45"/>
        <v>1</v>
      </c>
      <c r="BQ34" s="24">
        <f t="shared" si="45"/>
        <v>65</v>
      </c>
      <c r="BR34" s="26">
        <f t="shared" si="1"/>
        <v>42313</v>
      </c>
      <c r="BS34" s="57">
        <f t="shared" ref="BS34" si="46">SUM(BS3:BS33)</f>
        <v>418</v>
      </c>
      <c r="BT34" s="43"/>
      <c r="BU34" s="54">
        <f t="shared" si="35"/>
        <v>33774.744572158364</v>
      </c>
      <c r="BV34" s="54">
        <f t="shared" si="36"/>
        <v>2701.979565772669</v>
      </c>
      <c r="BW34" s="54">
        <f t="shared" si="37"/>
        <v>5836.2758620689656</v>
      </c>
      <c r="BX34" s="54">
        <f t="shared" si="38"/>
        <v>42313</v>
      </c>
    </row>
    <row r="35" spans="1:76" ht="15.6" thickTop="1" thickBot="1" x14ac:dyDescent="0.35">
      <c r="A35" s="9" t="s">
        <v>33</v>
      </c>
      <c r="B35" s="74" t="s">
        <v>0</v>
      </c>
      <c r="C35" s="75"/>
      <c r="D35" s="74" t="s">
        <v>1</v>
      </c>
      <c r="E35" s="75"/>
      <c r="F35" s="74" t="s">
        <v>2</v>
      </c>
      <c r="G35" s="75"/>
      <c r="H35" s="77" t="s">
        <v>3</v>
      </c>
      <c r="I35" s="78"/>
      <c r="J35" s="74"/>
      <c r="K35" s="75"/>
      <c r="L35" s="74" t="s">
        <v>5</v>
      </c>
      <c r="M35" s="75"/>
      <c r="N35" s="74" t="s">
        <v>6</v>
      </c>
      <c r="O35" s="75"/>
      <c r="P35" s="74" t="s">
        <v>7</v>
      </c>
      <c r="Q35" s="75"/>
      <c r="R35" s="74" t="s">
        <v>8</v>
      </c>
      <c r="S35" s="75"/>
      <c r="T35" s="74" t="s">
        <v>9</v>
      </c>
      <c r="U35" s="75"/>
      <c r="V35" s="74" t="s">
        <v>10</v>
      </c>
      <c r="W35" s="75"/>
      <c r="X35" s="74" t="s">
        <v>11</v>
      </c>
      <c r="Y35" s="75"/>
      <c r="Z35" s="74" t="s">
        <v>12</v>
      </c>
      <c r="AA35" s="75"/>
      <c r="AB35" s="74" t="s">
        <v>13</v>
      </c>
      <c r="AC35" s="75"/>
      <c r="AD35" s="74"/>
      <c r="AE35" s="75"/>
      <c r="AF35" s="74" t="s">
        <v>15</v>
      </c>
      <c r="AG35" s="75"/>
      <c r="AH35" s="74" t="s">
        <v>16</v>
      </c>
      <c r="AI35" s="75"/>
      <c r="AJ35" s="74" t="s">
        <v>82</v>
      </c>
      <c r="AK35" s="75"/>
      <c r="AL35" s="74" t="s">
        <v>17</v>
      </c>
      <c r="AM35" s="75"/>
      <c r="AN35" s="74" t="s">
        <v>18</v>
      </c>
      <c r="AO35" s="75"/>
      <c r="AP35" s="74" t="s">
        <v>19</v>
      </c>
      <c r="AQ35" s="75"/>
      <c r="AR35" s="74" t="s">
        <v>20</v>
      </c>
      <c r="AS35" s="75"/>
      <c r="AT35" s="74"/>
      <c r="AU35" s="75"/>
      <c r="AV35" s="74"/>
      <c r="AW35" s="75"/>
      <c r="AX35" s="74" t="s">
        <v>23</v>
      </c>
      <c r="AY35" s="75"/>
      <c r="AZ35" s="74" t="s">
        <v>24</v>
      </c>
      <c r="BA35" s="75"/>
      <c r="BB35" s="74" t="s">
        <v>25</v>
      </c>
      <c r="BC35" s="75"/>
      <c r="BD35" s="74" t="s">
        <v>26</v>
      </c>
      <c r="BE35" s="75"/>
      <c r="BF35" s="74" t="s">
        <v>27</v>
      </c>
      <c r="BG35" s="75"/>
      <c r="BH35" s="74" t="s">
        <v>28</v>
      </c>
      <c r="BI35" s="75"/>
      <c r="BJ35" s="74" t="s">
        <v>29</v>
      </c>
      <c r="BK35" s="75"/>
      <c r="BL35" s="74" t="s">
        <v>30</v>
      </c>
      <c r="BM35" s="75"/>
      <c r="BN35" s="74" t="s">
        <v>31</v>
      </c>
      <c r="BO35" s="75"/>
      <c r="BP35" s="74" t="s">
        <v>32</v>
      </c>
      <c r="BQ35" s="76"/>
    </row>
    <row r="36" spans="1:76" ht="15" thickTop="1" x14ac:dyDescent="0.3">
      <c r="H36" s="38"/>
      <c r="I36" s="38"/>
    </row>
  </sheetData>
  <mergeCells count="70"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X36"/>
  <sheetViews>
    <sheetView workbookViewId="0">
      <selection activeCell="A2" sqref="A2"/>
    </sheetView>
  </sheetViews>
  <sheetFormatPr baseColWidth="10" defaultRowHeight="14.4" x14ac:dyDescent="0.3"/>
  <cols>
    <col min="71" max="71" width="11.5546875" style="58"/>
  </cols>
  <sheetData>
    <row r="1" spans="1:76" ht="15.6" thickTop="1" thickBot="1" x14ac:dyDescent="0.35">
      <c r="A1" s="11" t="s">
        <v>33</v>
      </c>
      <c r="B1" s="74" t="s">
        <v>0</v>
      </c>
      <c r="C1" s="75"/>
      <c r="D1" s="74" t="s">
        <v>1</v>
      </c>
      <c r="E1" s="75"/>
      <c r="F1" s="74" t="s">
        <v>2</v>
      </c>
      <c r="G1" s="75"/>
      <c r="H1" s="9" t="s">
        <v>3</v>
      </c>
      <c r="I1" s="9"/>
      <c r="J1" s="74"/>
      <c r="K1" s="75"/>
      <c r="L1" s="74" t="s">
        <v>5</v>
      </c>
      <c r="M1" s="75"/>
      <c r="N1" s="74" t="s">
        <v>6</v>
      </c>
      <c r="O1" s="75"/>
      <c r="P1" s="74" t="s">
        <v>7</v>
      </c>
      <c r="Q1" s="75"/>
      <c r="R1" s="74" t="s">
        <v>8</v>
      </c>
      <c r="S1" s="75"/>
      <c r="T1" s="74" t="s">
        <v>9</v>
      </c>
      <c r="U1" s="75"/>
      <c r="V1" s="74" t="s">
        <v>10</v>
      </c>
      <c r="W1" s="75"/>
      <c r="X1" s="74" t="s">
        <v>11</v>
      </c>
      <c r="Y1" s="75"/>
      <c r="Z1" s="74" t="s">
        <v>12</v>
      </c>
      <c r="AA1" s="75"/>
      <c r="AB1" s="74" t="s">
        <v>13</v>
      </c>
      <c r="AC1" s="75"/>
      <c r="AD1" s="74"/>
      <c r="AE1" s="75"/>
      <c r="AF1" s="74" t="s">
        <v>15</v>
      </c>
      <c r="AG1" s="75"/>
      <c r="AH1" s="74" t="s">
        <v>16</v>
      </c>
      <c r="AI1" s="75"/>
      <c r="AJ1" s="74" t="s">
        <v>82</v>
      </c>
      <c r="AK1" s="75"/>
      <c r="AL1" s="74" t="s">
        <v>17</v>
      </c>
      <c r="AM1" s="75"/>
      <c r="AN1" s="74" t="s">
        <v>18</v>
      </c>
      <c r="AO1" s="75"/>
      <c r="AP1" s="74" t="s">
        <v>19</v>
      </c>
      <c r="AQ1" s="75"/>
      <c r="AR1" s="74" t="s">
        <v>20</v>
      </c>
      <c r="AS1" s="75"/>
      <c r="AT1" s="74"/>
      <c r="AU1" s="75"/>
      <c r="AV1" s="74"/>
      <c r="AW1" s="75"/>
      <c r="AX1" s="74" t="s">
        <v>23</v>
      </c>
      <c r="AY1" s="75"/>
      <c r="AZ1" s="74" t="s">
        <v>24</v>
      </c>
      <c r="BA1" s="75"/>
      <c r="BB1" s="74" t="s">
        <v>25</v>
      </c>
      <c r="BC1" s="75"/>
      <c r="BD1" s="74" t="s">
        <v>26</v>
      </c>
      <c r="BE1" s="75"/>
      <c r="BF1" s="74" t="s">
        <v>27</v>
      </c>
      <c r="BG1" s="75"/>
      <c r="BH1" s="74" t="s">
        <v>28</v>
      </c>
      <c r="BI1" s="75"/>
      <c r="BJ1" s="74" t="s">
        <v>29</v>
      </c>
      <c r="BK1" s="75"/>
      <c r="BL1" s="74" t="s">
        <v>30</v>
      </c>
      <c r="BM1" s="75"/>
      <c r="BN1" s="74" t="s">
        <v>31</v>
      </c>
      <c r="BO1" s="75"/>
      <c r="BP1" s="74" t="s">
        <v>32</v>
      </c>
      <c r="BQ1" s="81"/>
      <c r="BR1" s="79" t="s">
        <v>66</v>
      </c>
      <c r="BS1" s="79" t="s">
        <v>67</v>
      </c>
      <c r="BT1" s="82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71</v>
      </c>
      <c r="C2" s="3"/>
      <c r="D2" s="35">
        <v>27</v>
      </c>
      <c r="E2" s="3"/>
      <c r="F2" s="4">
        <v>54</v>
      </c>
      <c r="G2" s="5"/>
      <c r="H2" s="6">
        <v>70</v>
      </c>
      <c r="I2" s="7"/>
      <c r="J2" s="6"/>
      <c r="K2" s="8"/>
      <c r="L2" s="6">
        <v>71</v>
      </c>
      <c r="M2" s="8"/>
      <c r="N2" s="6">
        <v>128</v>
      </c>
      <c r="O2" s="8"/>
      <c r="P2" s="6">
        <v>138</v>
      </c>
      <c r="Q2" s="7"/>
      <c r="R2" s="6">
        <v>145</v>
      </c>
      <c r="S2" s="7"/>
      <c r="T2" s="6">
        <v>140</v>
      </c>
      <c r="U2" s="7"/>
      <c r="V2" s="6">
        <v>65</v>
      </c>
      <c r="W2" s="7"/>
      <c r="X2" s="6">
        <v>72</v>
      </c>
      <c r="Y2" s="8"/>
      <c r="Z2" s="6">
        <v>88</v>
      </c>
      <c r="AA2" s="7"/>
      <c r="AB2" s="6">
        <v>290</v>
      </c>
      <c r="AC2" s="8"/>
      <c r="AD2" s="6"/>
      <c r="AE2" s="2"/>
      <c r="AF2" s="6">
        <v>170</v>
      </c>
      <c r="AG2" s="8"/>
      <c r="AH2" s="6">
        <v>180</v>
      </c>
      <c r="AI2" s="7"/>
      <c r="AJ2" s="6">
        <v>145</v>
      </c>
      <c r="AK2" s="7"/>
      <c r="AL2" s="6">
        <v>139</v>
      </c>
      <c r="AM2" s="7"/>
      <c r="AN2" s="6">
        <v>22</v>
      </c>
      <c r="AO2" s="7"/>
      <c r="AP2" s="6">
        <v>95</v>
      </c>
      <c r="AQ2" s="7"/>
      <c r="AR2" s="6">
        <v>47</v>
      </c>
      <c r="AS2" s="7"/>
      <c r="AT2" s="6">
        <v>0</v>
      </c>
      <c r="AU2" s="7"/>
      <c r="AV2" s="6">
        <v>0</v>
      </c>
      <c r="AW2" s="7"/>
      <c r="AX2" s="6">
        <v>110</v>
      </c>
      <c r="AY2" s="7"/>
      <c r="AZ2" s="6">
        <v>63</v>
      </c>
      <c r="BA2" s="7"/>
      <c r="BB2" s="6">
        <v>88</v>
      </c>
      <c r="BC2" s="7"/>
      <c r="BD2" s="6">
        <v>36</v>
      </c>
      <c r="BE2" s="7"/>
      <c r="BF2" s="6">
        <v>9</v>
      </c>
      <c r="BG2" s="7"/>
      <c r="BH2" s="6">
        <v>1</v>
      </c>
      <c r="BI2" s="7"/>
      <c r="BJ2" s="6">
        <v>72</v>
      </c>
      <c r="BK2" s="7"/>
      <c r="BL2" s="6">
        <v>72</v>
      </c>
      <c r="BM2" s="7"/>
      <c r="BN2" s="6">
        <v>65</v>
      </c>
      <c r="BO2" s="7"/>
      <c r="BP2" s="6">
        <v>65</v>
      </c>
      <c r="BQ2" s="2"/>
      <c r="BR2" s="80"/>
      <c r="BS2" s="80"/>
      <c r="BT2" s="83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0</v>
      </c>
      <c r="C3" s="20">
        <f>$B$2*B3</f>
        <v>0</v>
      </c>
      <c r="D3" s="19">
        <v>4</v>
      </c>
      <c r="E3" s="20">
        <f>$D$2*D3</f>
        <v>108</v>
      </c>
      <c r="F3" s="19">
        <v>0</v>
      </c>
      <c r="G3" s="20">
        <f>$F$2*F3</f>
        <v>0</v>
      </c>
      <c r="H3" s="19">
        <v>4</v>
      </c>
      <c r="I3" s="20">
        <f>$H$2*H3</f>
        <v>280</v>
      </c>
      <c r="J3" s="19"/>
      <c r="K3" s="20">
        <f>$J$2*J3</f>
        <v>0</v>
      </c>
      <c r="L3" s="19">
        <v>2</v>
      </c>
      <c r="M3" s="20">
        <f>$L$2*L3</f>
        <v>142</v>
      </c>
      <c r="N3" s="19">
        <v>0</v>
      </c>
      <c r="O3" s="20">
        <f>$N$2*N3</f>
        <v>0</v>
      </c>
      <c r="P3" s="19">
        <v>0</v>
      </c>
      <c r="Q3" s="20">
        <f>$P$2*P3</f>
        <v>0</v>
      </c>
      <c r="R3" s="19">
        <v>0</v>
      </c>
      <c r="S3" s="20">
        <f>$R$2*R3</f>
        <v>0</v>
      </c>
      <c r="T3" s="19">
        <v>8</v>
      </c>
      <c r="U3" s="20">
        <f>$T$2*T3</f>
        <v>1120</v>
      </c>
      <c r="V3" s="19">
        <v>2</v>
      </c>
      <c r="W3" s="20">
        <f>$V$2*V3</f>
        <v>130</v>
      </c>
      <c r="X3" s="19">
        <v>3</v>
      </c>
      <c r="Y3" s="20">
        <f>$X$2*X3</f>
        <v>216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0</v>
      </c>
      <c r="AI3" s="20">
        <f>$AH$2*AH3</f>
        <v>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1</v>
      </c>
      <c r="AQ3" s="20">
        <f>$AP$2*AP3</f>
        <v>95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0</v>
      </c>
      <c r="BQ3" s="20">
        <f>$BP$2*BP3</f>
        <v>0</v>
      </c>
      <c r="BR3" s="22">
        <f t="shared" ref="BR3:BR34" si="1">BQ3+BO3+BM3+BK3+BI3+BG3+BE3+BC3+BA3+AY3+AW3+AU3+AS3+AQ3+AO3+AM3+AK3+AI3+AG3+AE3+AC3+AA3+Y3+W3+U3+S3+Q3+O3+M3+K3+I3+G3+E3+C3</f>
        <v>2091</v>
      </c>
      <c r="BS3" s="55">
        <v>21</v>
      </c>
      <c r="BT3">
        <v>1</v>
      </c>
      <c r="BU3" s="47">
        <f>BR3/(1.08)/(1.16)</f>
        <v>1669.0613026819924</v>
      </c>
      <c r="BV3" s="47">
        <f>BU3*(0.08)</f>
        <v>133.5249042145594</v>
      </c>
      <c r="BW3" s="47">
        <f>(BU3+BV3)*(0.16)</f>
        <v>288.41379310344831</v>
      </c>
      <c r="BX3" s="47">
        <f>BU3+BV3+BW3</f>
        <v>2091</v>
      </c>
    </row>
    <row r="4" spans="1:76" ht="15" thickBot="1" x14ac:dyDescent="0.35">
      <c r="A4" s="14" t="s">
        <v>36</v>
      </c>
      <c r="B4" s="15">
        <v>2</v>
      </c>
      <c r="C4" s="16">
        <f t="shared" ref="C4:C33" si="2">$B$2*B4</f>
        <v>142</v>
      </c>
      <c r="D4" s="15">
        <v>2</v>
      </c>
      <c r="E4" s="16">
        <f t="shared" ref="E4:E33" si="3">$D$2*D4</f>
        <v>54</v>
      </c>
      <c r="F4" s="15">
        <v>0</v>
      </c>
      <c r="G4" s="16">
        <f t="shared" ref="G4:G33" si="4">$F$2*F4</f>
        <v>0</v>
      </c>
      <c r="H4" s="15">
        <v>5</v>
      </c>
      <c r="I4" s="16">
        <f t="shared" ref="I4:I33" si="5">$H$2*H4</f>
        <v>350</v>
      </c>
      <c r="J4" s="15"/>
      <c r="K4" s="16">
        <f t="shared" ref="K4:K33" si="6">$J$2*J4</f>
        <v>0</v>
      </c>
      <c r="L4" s="15">
        <v>0</v>
      </c>
      <c r="M4" s="16">
        <f t="shared" ref="M4:M9" si="7">$L$2*L4</f>
        <v>0</v>
      </c>
      <c r="N4" s="15">
        <v>1</v>
      </c>
      <c r="O4" s="16">
        <f t="shared" ref="O4:O33" si="8">$N$2*N4</f>
        <v>128</v>
      </c>
      <c r="P4" s="15">
        <v>0</v>
      </c>
      <c r="Q4" s="16">
        <f t="shared" ref="Q4:Q33" si="9">$P$2*P4</f>
        <v>0</v>
      </c>
      <c r="R4" s="15">
        <v>0</v>
      </c>
      <c r="S4" s="16">
        <f t="shared" ref="S4:S33" si="10">$R$2*R4</f>
        <v>0</v>
      </c>
      <c r="T4" s="15">
        <v>3</v>
      </c>
      <c r="U4" s="16">
        <f t="shared" ref="U4:U33" si="11">$T$2*T4</f>
        <v>420</v>
      </c>
      <c r="V4" s="15">
        <v>0</v>
      </c>
      <c r="W4" s="16">
        <f t="shared" ref="W4:W33" si="12">$V$2*V4</f>
        <v>0</v>
      </c>
      <c r="X4" s="15">
        <v>3</v>
      </c>
      <c r="Y4" s="16">
        <f t="shared" ref="Y4:Y33" si="13">$X$2*X4</f>
        <v>216</v>
      </c>
      <c r="Z4" s="15">
        <v>2</v>
      </c>
      <c r="AA4" s="16">
        <f t="shared" ref="AA4:AA33" si="14">$Z$2*Z4</f>
        <v>176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0</v>
      </c>
      <c r="AI4" s="16">
        <f t="shared" ref="AI4:AI33" si="18">$AH$2*AH4</f>
        <v>0</v>
      </c>
      <c r="AJ4" s="15">
        <v>0</v>
      </c>
      <c r="AK4" s="16">
        <f t="shared" ref="AK4:AK33" si="19">$AJ$2*AJ4</f>
        <v>0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0</v>
      </c>
      <c r="AQ4" s="16">
        <f t="shared" ref="AQ4:AQ33" si="22">$AP$2*AP4</f>
        <v>0</v>
      </c>
      <c r="AR4" s="15">
        <v>0</v>
      </c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1</v>
      </c>
      <c r="AY4" s="16">
        <f t="shared" ref="AY4:AY33" si="26">$AX$2*AX4</f>
        <v>110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0</v>
      </c>
      <c r="BG4" s="16">
        <f t="shared" ref="BG4:BG33" si="30">$BF$2*BF4</f>
        <v>0</v>
      </c>
      <c r="BH4" s="15">
        <v>0</v>
      </c>
      <c r="BI4" s="16">
        <f t="shared" ref="BI4:BI33" si="31">$BH$2*BH4</f>
        <v>0</v>
      </c>
      <c r="BJ4" s="15">
        <v>0</v>
      </c>
      <c r="BK4" s="16">
        <f t="shared" ref="BK4:BK33" si="32">$BJ$2*BJ4</f>
        <v>0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0</v>
      </c>
      <c r="BQ4" s="16">
        <f t="shared" ref="BQ4:BQ33" si="34">$BP$2*BP4</f>
        <v>0</v>
      </c>
      <c r="BR4" s="22">
        <f t="shared" si="1"/>
        <v>1596</v>
      </c>
      <c r="BS4" s="55">
        <v>15</v>
      </c>
      <c r="BT4">
        <v>2</v>
      </c>
      <c r="BU4" s="47">
        <f t="shared" ref="BU4:BU34" si="35">BR4/(1.08)/(1.16)</f>
        <v>1273.9463601532566</v>
      </c>
      <c r="BV4" s="47">
        <f t="shared" ref="BV4:BV34" si="36">BU4*(0.08)</f>
        <v>101.91570881226053</v>
      </c>
      <c r="BW4" s="47">
        <f t="shared" ref="BW4:BW34" si="37">(BU4+BV4)*(0.16)</f>
        <v>220.13793103448276</v>
      </c>
      <c r="BX4" s="47">
        <f t="shared" ref="BX4:BX33" si="38">BU4+BV4+BW4</f>
        <v>1596</v>
      </c>
    </row>
    <row r="5" spans="1:76" ht="15" thickBot="1" x14ac:dyDescent="0.35">
      <c r="A5" s="14" t="s">
        <v>37</v>
      </c>
      <c r="B5" s="15">
        <v>2</v>
      </c>
      <c r="C5" s="16">
        <f t="shared" si="2"/>
        <v>142</v>
      </c>
      <c r="D5" s="15">
        <v>3</v>
      </c>
      <c r="E5" s="16">
        <f t="shared" si="3"/>
        <v>81</v>
      </c>
      <c r="F5" s="15">
        <v>0</v>
      </c>
      <c r="G5" s="16">
        <f t="shared" si="4"/>
        <v>0</v>
      </c>
      <c r="H5" s="15">
        <v>0</v>
      </c>
      <c r="I5" s="16">
        <f t="shared" si="5"/>
        <v>0</v>
      </c>
      <c r="J5" s="15"/>
      <c r="K5" s="16">
        <f t="shared" si="6"/>
        <v>0</v>
      </c>
      <c r="L5" s="15">
        <v>2</v>
      </c>
      <c r="M5" s="16">
        <f t="shared" si="7"/>
        <v>142</v>
      </c>
      <c r="N5" s="15">
        <v>0</v>
      </c>
      <c r="O5" s="16">
        <f t="shared" si="8"/>
        <v>0</v>
      </c>
      <c r="P5" s="15">
        <v>1</v>
      </c>
      <c r="Q5" s="16">
        <f t="shared" si="9"/>
        <v>138</v>
      </c>
      <c r="R5" s="15">
        <v>0</v>
      </c>
      <c r="S5" s="16">
        <f t="shared" si="10"/>
        <v>0</v>
      </c>
      <c r="T5" s="15">
        <v>3</v>
      </c>
      <c r="U5" s="16">
        <f t="shared" si="11"/>
        <v>420</v>
      </c>
      <c r="V5" s="15">
        <v>0</v>
      </c>
      <c r="W5" s="16">
        <f t="shared" si="12"/>
        <v>0</v>
      </c>
      <c r="X5" s="15">
        <v>0</v>
      </c>
      <c r="Y5" s="16">
        <f t="shared" si="13"/>
        <v>0</v>
      </c>
      <c r="Z5" s="15">
        <v>1</v>
      </c>
      <c r="AA5" s="16">
        <f t="shared" si="14"/>
        <v>88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1</v>
      </c>
      <c r="AI5" s="16">
        <f t="shared" si="18"/>
        <v>180</v>
      </c>
      <c r="AJ5" s="15">
        <v>0</v>
      </c>
      <c r="AK5" s="16">
        <f t="shared" si="19"/>
        <v>0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1</v>
      </c>
      <c r="BK5" s="16">
        <f t="shared" si="32"/>
        <v>72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0</v>
      </c>
      <c r="BQ5" s="16">
        <f t="shared" si="34"/>
        <v>0</v>
      </c>
      <c r="BR5" s="22">
        <f t="shared" si="1"/>
        <v>1263</v>
      </c>
      <c r="BS5" s="55">
        <v>10</v>
      </c>
      <c r="BT5">
        <v>3</v>
      </c>
      <c r="BU5" s="47">
        <f t="shared" si="35"/>
        <v>1008.1417624521073</v>
      </c>
      <c r="BV5" s="47">
        <f t="shared" si="36"/>
        <v>80.651340996168585</v>
      </c>
      <c r="BW5" s="47">
        <f t="shared" si="37"/>
        <v>174.20689655172413</v>
      </c>
      <c r="BX5" s="47">
        <f t="shared" si="38"/>
        <v>1263</v>
      </c>
    </row>
    <row r="6" spans="1:76" ht="15" thickBot="1" x14ac:dyDescent="0.35">
      <c r="A6" s="14" t="s">
        <v>38</v>
      </c>
      <c r="B6" s="15"/>
      <c r="C6" s="16">
        <f t="shared" si="2"/>
        <v>0</v>
      </c>
      <c r="D6" s="15"/>
      <c r="E6" s="16">
        <f t="shared" si="3"/>
        <v>0</v>
      </c>
      <c r="F6" s="15"/>
      <c r="G6" s="16">
        <f t="shared" si="4"/>
        <v>0</v>
      </c>
      <c r="H6" s="15"/>
      <c r="I6" s="16">
        <f t="shared" si="5"/>
        <v>0</v>
      </c>
      <c r="J6" s="15"/>
      <c r="K6" s="16">
        <f t="shared" si="6"/>
        <v>0</v>
      </c>
      <c r="L6" s="15"/>
      <c r="M6" s="16">
        <f t="shared" si="7"/>
        <v>0</v>
      </c>
      <c r="N6" s="15"/>
      <c r="O6" s="16">
        <f t="shared" si="8"/>
        <v>0</v>
      </c>
      <c r="P6" s="15"/>
      <c r="Q6" s="16">
        <f t="shared" si="9"/>
        <v>0</v>
      </c>
      <c r="R6" s="15"/>
      <c r="S6" s="16">
        <f t="shared" si="10"/>
        <v>0</v>
      </c>
      <c r="T6" s="15"/>
      <c r="U6" s="16">
        <f t="shared" si="11"/>
        <v>0</v>
      </c>
      <c r="V6" s="15"/>
      <c r="W6" s="16">
        <f t="shared" si="12"/>
        <v>0</v>
      </c>
      <c r="X6" s="15"/>
      <c r="Y6" s="16">
        <f t="shared" si="13"/>
        <v>0</v>
      </c>
      <c r="Z6" s="15"/>
      <c r="AA6" s="16">
        <f t="shared" si="14"/>
        <v>0</v>
      </c>
      <c r="AB6" s="15"/>
      <c r="AC6" s="16">
        <f t="shared" si="15"/>
        <v>0</v>
      </c>
      <c r="AD6" s="15"/>
      <c r="AE6" s="16">
        <f t="shared" si="16"/>
        <v>0</v>
      </c>
      <c r="AF6" s="15"/>
      <c r="AG6" s="16">
        <f t="shared" si="17"/>
        <v>0</v>
      </c>
      <c r="AH6" s="15"/>
      <c r="AI6" s="16">
        <f t="shared" si="18"/>
        <v>0</v>
      </c>
      <c r="AJ6" s="15"/>
      <c r="AK6" s="16">
        <f t="shared" si="19"/>
        <v>0</v>
      </c>
      <c r="AL6" s="15"/>
      <c r="AM6" s="16">
        <f t="shared" si="20"/>
        <v>0</v>
      </c>
      <c r="AN6" s="15"/>
      <c r="AO6" s="16">
        <f t="shared" si="21"/>
        <v>0</v>
      </c>
      <c r="AP6" s="15"/>
      <c r="AQ6" s="16">
        <f t="shared" si="22"/>
        <v>0</v>
      </c>
      <c r="AR6" s="15"/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/>
      <c r="AY6" s="16">
        <f t="shared" si="26"/>
        <v>0</v>
      </c>
      <c r="AZ6" s="15"/>
      <c r="BA6" s="16">
        <f t="shared" si="27"/>
        <v>0</v>
      </c>
      <c r="BB6" s="15"/>
      <c r="BC6" s="16">
        <f t="shared" si="28"/>
        <v>0</v>
      </c>
      <c r="BD6" s="15"/>
      <c r="BE6" s="16">
        <f t="shared" si="29"/>
        <v>0</v>
      </c>
      <c r="BF6" s="15"/>
      <c r="BG6" s="16">
        <f t="shared" si="30"/>
        <v>0</v>
      </c>
      <c r="BH6" s="15"/>
      <c r="BI6" s="16">
        <f t="shared" si="31"/>
        <v>0</v>
      </c>
      <c r="BJ6" s="15"/>
      <c r="BK6" s="16">
        <f t="shared" si="32"/>
        <v>0</v>
      </c>
      <c r="BL6" s="15"/>
      <c r="BM6" s="16">
        <f t="shared" si="0"/>
        <v>0</v>
      </c>
      <c r="BN6" s="15"/>
      <c r="BO6" s="16">
        <f t="shared" si="33"/>
        <v>0</v>
      </c>
      <c r="BP6" s="15"/>
      <c r="BQ6" s="16">
        <f t="shared" si="34"/>
        <v>0</v>
      </c>
      <c r="BR6" s="22">
        <f t="shared" si="1"/>
        <v>0</v>
      </c>
      <c r="BS6" s="55"/>
      <c r="BT6">
        <v>4</v>
      </c>
      <c r="BU6" s="47">
        <f t="shared" si="35"/>
        <v>0</v>
      </c>
      <c r="BV6" s="47">
        <f t="shared" si="36"/>
        <v>0</v>
      </c>
      <c r="BW6" s="47">
        <f t="shared" si="37"/>
        <v>0</v>
      </c>
      <c r="BX6" s="47">
        <f>BU6+BV6+BW6</f>
        <v>0</v>
      </c>
    </row>
    <row r="7" spans="1:76" ht="15" thickBot="1" x14ac:dyDescent="0.35">
      <c r="A7" s="14" t="s">
        <v>39</v>
      </c>
      <c r="B7" s="15">
        <v>0</v>
      </c>
      <c r="C7" s="16">
        <f t="shared" si="2"/>
        <v>0</v>
      </c>
      <c r="D7" s="15">
        <v>2</v>
      </c>
      <c r="E7" s="16">
        <f t="shared" si="3"/>
        <v>54</v>
      </c>
      <c r="F7" s="15">
        <v>0</v>
      </c>
      <c r="G7" s="16">
        <f t="shared" si="4"/>
        <v>0</v>
      </c>
      <c r="H7" s="15">
        <v>0</v>
      </c>
      <c r="I7" s="16">
        <f t="shared" si="5"/>
        <v>0</v>
      </c>
      <c r="J7" s="15"/>
      <c r="K7" s="16">
        <f t="shared" si="6"/>
        <v>0</v>
      </c>
      <c r="L7" s="15">
        <v>5</v>
      </c>
      <c r="M7" s="16">
        <f t="shared" si="7"/>
        <v>355</v>
      </c>
      <c r="N7" s="15">
        <v>0</v>
      </c>
      <c r="O7" s="16">
        <f t="shared" si="8"/>
        <v>0</v>
      </c>
      <c r="P7" s="15">
        <v>0</v>
      </c>
      <c r="Q7" s="16">
        <f t="shared" si="9"/>
        <v>0</v>
      </c>
      <c r="R7" s="15">
        <v>0</v>
      </c>
      <c r="S7" s="16">
        <f t="shared" si="10"/>
        <v>0</v>
      </c>
      <c r="T7" s="15">
        <v>1</v>
      </c>
      <c r="U7" s="16">
        <f t="shared" si="11"/>
        <v>140</v>
      </c>
      <c r="V7" s="15">
        <v>5</v>
      </c>
      <c r="W7" s="16">
        <f t="shared" si="12"/>
        <v>325</v>
      </c>
      <c r="X7" s="15">
        <v>1</v>
      </c>
      <c r="Y7" s="16">
        <f t="shared" si="13"/>
        <v>72</v>
      </c>
      <c r="Z7" s="15">
        <v>4</v>
      </c>
      <c r="AA7" s="16">
        <f t="shared" si="14"/>
        <v>352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0</v>
      </c>
      <c r="AI7" s="16">
        <f t="shared" si="18"/>
        <v>0</v>
      </c>
      <c r="AJ7" s="15">
        <v>0</v>
      </c>
      <c r="AK7" s="16">
        <f t="shared" si="19"/>
        <v>0</v>
      </c>
      <c r="AL7" s="15">
        <v>0</v>
      </c>
      <c r="AM7" s="16">
        <f t="shared" si="20"/>
        <v>0</v>
      </c>
      <c r="AN7" s="15">
        <v>0</v>
      </c>
      <c r="AO7" s="16">
        <f t="shared" si="21"/>
        <v>0</v>
      </c>
      <c r="AP7" s="15">
        <v>0</v>
      </c>
      <c r="AQ7" s="16">
        <f t="shared" si="22"/>
        <v>0</v>
      </c>
      <c r="AR7" s="15">
        <v>0</v>
      </c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1</v>
      </c>
      <c r="BG7" s="16">
        <f t="shared" si="30"/>
        <v>9</v>
      </c>
      <c r="BH7" s="15">
        <v>0</v>
      </c>
      <c r="BI7" s="16">
        <f t="shared" si="31"/>
        <v>0</v>
      </c>
      <c r="BJ7" s="15">
        <v>0</v>
      </c>
      <c r="BK7" s="16">
        <f t="shared" si="32"/>
        <v>0</v>
      </c>
      <c r="BL7" s="15">
        <v>0</v>
      </c>
      <c r="BM7" s="16">
        <f t="shared" si="0"/>
        <v>0</v>
      </c>
      <c r="BN7" s="15">
        <v>0</v>
      </c>
      <c r="BO7" s="16">
        <f t="shared" si="33"/>
        <v>0</v>
      </c>
      <c r="BP7" s="15">
        <v>2</v>
      </c>
      <c r="BQ7" s="16">
        <f t="shared" si="34"/>
        <v>130</v>
      </c>
      <c r="BR7" s="22">
        <f t="shared" si="1"/>
        <v>1437</v>
      </c>
      <c r="BS7" s="55">
        <v>15</v>
      </c>
      <c r="BT7">
        <v>5</v>
      </c>
      <c r="BU7" s="47">
        <f t="shared" si="35"/>
        <v>1147.0306513409962</v>
      </c>
      <c r="BV7" s="47">
        <f t="shared" si="36"/>
        <v>91.762452107279699</v>
      </c>
      <c r="BW7" s="47">
        <f t="shared" si="37"/>
        <v>198.20689655172413</v>
      </c>
      <c r="BX7" s="47">
        <f t="shared" si="38"/>
        <v>1437</v>
      </c>
    </row>
    <row r="8" spans="1:76" ht="15" thickBot="1" x14ac:dyDescent="0.35">
      <c r="A8" s="14" t="s">
        <v>40</v>
      </c>
      <c r="B8" s="15">
        <v>0</v>
      </c>
      <c r="C8" s="16">
        <f t="shared" si="2"/>
        <v>0</v>
      </c>
      <c r="D8" s="15">
        <v>0</v>
      </c>
      <c r="E8" s="16">
        <f t="shared" si="3"/>
        <v>0</v>
      </c>
      <c r="F8" s="15">
        <v>2</v>
      </c>
      <c r="G8" s="16">
        <f t="shared" si="4"/>
        <v>108</v>
      </c>
      <c r="H8" s="15">
        <v>0</v>
      </c>
      <c r="I8" s="16">
        <f t="shared" si="5"/>
        <v>0</v>
      </c>
      <c r="J8" s="15"/>
      <c r="K8" s="16">
        <f t="shared" si="6"/>
        <v>0</v>
      </c>
      <c r="L8" s="15">
        <v>1</v>
      </c>
      <c r="M8" s="16">
        <f t="shared" si="7"/>
        <v>71</v>
      </c>
      <c r="N8" s="15">
        <v>0</v>
      </c>
      <c r="O8" s="16">
        <f t="shared" si="8"/>
        <v>0</v>
      </c>
      <c r="P8" s="15">
        <v>0</v>
      </c>
      <c r="Q8" s="16">
        <f t="shared" si="9"/>
        <v>0</v>
      </c>
      <c r="R8" s="15">
        <v>0</v>
      </c>
      <c r="S8" s="16">
        <f t="shared" si="10"/>
        <v>0</v>
      </c>
      <c r="T8" s="15">
        <v>1</v>
      </c>
      <c r="U8" s="16">
        <f t="shared" si="11"/>
        <v>140</v>
      </c>
      <c r="V8" s="15">
        <v>0</v>
      </c>
      <c r="W8" s="16">
        <f t="shared" si="12"/>
        <v>0</v>
      </c>
      <c r="X8" s="15">
        <v>5</v>
      </c>
      <c r="Y8" s="16">
        <f t="shared" si="13"/>
        <v>360</v>
      </c>
      <c r="Z8" s="15">
        <v>0</v>
      </c>
      <c r="AA8" s="16">
        <f t="shared" si="14"/>
        <v>0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0</v>
      </c>
      <c r="AQ8" s="16">
        <f t="shared" si="22"/>
        <v>0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0</v>
      </c>
      <c r="AY8" s="16">
        <f t="shared" si="26"/>
        <v>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1</v>
      </c>
      <c r="BQ8" s="16">
        <f t="shared" si="34"/>
        <v>65</v>
      </c>
      <c r="BR8" s="22">
        <f t="shared" si="1"/>
        <v>744</v>
      </c>
      <c r="BS8" s="55">
        <v>7</v>
      </c>
      <c r="BT8">
        <v>6</v>
      </c>
      <c r="BU8" s="47">
        <f t="shared" si="35"/>
        <v>593.8697318007662</v>
      </c>
      <c r="BV8" s="47">
        <f t="shared" si="36"/>
        <v>47.509578544061299</v>
      </c>
      <c r="BW8" s="47">
        <f t="shared" si="37"/>
        <v>102.6206896551724</v>
      </c>
      <c r="BX8" s="47">
        <f t="shared" si="38"/>
        <v>743.99999999999989</v>
      </c>
    </row>
    <row r="9" spans="1:76" ht="15" thickBot="1" x14ac:dyDescent="0.35">
      <c r="A9" s="14" t="s">
        <v>41</v>
      </c>
      <c r="B9" s="15">
        <v>0</v>
      </c>
      <c r="C9" s="16">
        <f t="shared" si="2"/>
        <v>0</v>
      </c>
      <c r="D9" s="15">
        <v>8</v>
      </c>
      <c r="E9" s="16">
        <f t="shared" si="3"/>
        <v>216</v>
      </c>
      <c r="F9" s="15">
        <v>0</v>
      </c>
      <c r="G9" s="16">
        <f t="shared" si="4"/>
        <v>0</v>
      </c>
      <c r="H9" s="15">
        <v>2</v>
      </c>
      <c r="I9" s="16">
        <f t="shared" si="5"/>
        <v>140</v>
      </c>
      <c r="J9" s="15"/>
      <c r="K9" s="16">
        <f t="shared" si="6"/>
        <v>0</v>
      </c>
      <c r="L9" s="15">
        <v>1</v>
      </c>
      <c r="M9" s="16">
        <f t="shared" si="7"/>
        <v>71</v>
      </c>
      <c r="N9" s="15">
        <v>0</v>
      </c>
      <c r="O9" s="16">
        <f t="shared" si="8"/>
        <v>0</v>
      </c>
      <c r="P9" s="15">
        <v>2</v>
      </c>
      <c r="Q9" s="16">
        <f t="shared" si="9"/>
        <v>276</v>
      </c>
      <c r="R9" s="15">
        <v>1</v>
      </c>
      <c r="S9" s="16">
        <f t="shared" si="10"/>
        <v>145</v>
      </c>
      <c r="T9" s="15">
        <v>3</v>
      </c>
      <c r="U9" s="16">
        <f t="shared" si="11"/>
        <v>420</v>
      </c>
      <c r="V9" s="15">
        <v>0</v>
      </c>
      <c r="W9" s="16">
        <f t="shared" si="12"/>
        <v>0</v>
      </c>
      <c r="X9" s="15">
        <v>4</v>
      </c>
      <c r="Y9" s="16">
        <f t="shared" si="13"/>
        <v>288</v>
      </c>
      <c r="Z9" s="15">
        <v>0</v>
      </c>
      <c r="AA9" s="16">
        <f t="shared" si="14"/>
        <v>0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1</v>
      </c>
      <c r="AI9" s="16">
        <f t="shared" si="18"/>
        <v>180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0</v>
      </c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1736</v>
      </c>
      <c r="BS9" s="55">
        <v>14</v>
      </c>
      <c r="BT9">
        <v>7</v>
      </c>
      <c r="BU9" s="47">
        <f t="shared" si="35"/>
        <v>1385.6960408684547</v>
      </c>
      <c r="BV9" s="47">
        <f t="shared" si="36"/>
        <v>110.85568326947637</v>
      </c>
      <c r="BW9" s="47">
        <f t="shared" si="37"/>
        <v>239.44827586206898</v>
      </c>
      <c r="BX9" s="47">
        <f t="shared" si="38"/>
        <v>1736.0000000000002</v>
      </c>
    </row>
    <row r="10" spans="1:76" ht="15" thickBot="1" x14ac:dyDescent="0.35">
      <c r="A10" s="14" t="s">
        <v>42</v>
      </c>
      <c r="B10" s="15">
        <v>0</v>
      </c>
      <c r="C10" s="16">
        <f t="shared" si="2"/>
        <v>0</v>
      </c>
      <c r="D10" s="15">
        <v>0</v>
      </c>
      <c r="E10" s="16">
        <f t="shared" si="3"/>
        <v>0</v>
      </c>
      <c r="F10" s="15">
        <v>1</v>
      </c>
      <c r="G10" s="16">
        <f t="shared" si="4"/>
        <v>54</v>
      </c>
      <c r="H10" s="15">
        <v>2</v>
      </c>
      <c r="I10" s="16">
        <f t="shared" si="5"/>
        <v>140</v>
      </c>
      <c r="J10" s="15"/>
      <c r="K10" s="16">
        <f t="shared" si="6"/>
        <v>0</v>
      </c>
      <c r="L10" s="15">
        <v>2</v>
      </c>
      <c r="M10" s="16">
        <f>$L$2*L10</f>
        <v>142</v>
      </c>
      <c r="N10" s="15">
        <v>0</v>
      </c>
      <c r="O10" s="16">
        <f t="shared" si="8"/>
        <v>0</v>
      </c>
      <c r="P10" s="15">
        <v>0</v>
      </c>
      <c r="Q10" s="16">
        <f t="shared" si="9"/>
        <v>0</v>
      </c>
      <c r="R10" s="15">
        <v>1</v>
      </c>
      <c r="S10" s="16">
        <f t="shared" si="10"/>
        <v>145</v>
      </c>
      <c r="T10" s="15">
        <v>1</v>
      </c>
      <c r="U10" s="16">
        <f t="shared" si="11"/>
        <v>140</v>
      </c>
      <c r="V10" s="15">
        <v>0</v>
      </c>
      <c r="W10" s="16">
        <f t="shared" si="12"/>
        <v>0</v>
      </c>
      <c r="X10" s="15">
        <v>1</v>
      </c>
      <c r="Y10" s="16">
        <f t="shared" si="13"/>
        <v>72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0</v>
      </c>
      <c r="AK10" s="16">
        <f t="shared" si="19"/>
        <v>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1</v>
      </c>
      <c r="AY10" s="16">
        <f t="shared" si="26"/>
        <v>110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0</v>
      </c>
      <c r="BI10" s="16">
        <f t="shared" si="31"/>
        <v>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803</v>
      </c>
      <c r="BS10" s="55">
        <v>6</v>
      </c>
      <c r="BT10">
        <v>8</v>
      </c>
      <c r="BU10" s="47">
        <f t="shared" si="35"/>
        <v>640.96424010217117</v>
      </c>
      <c r="BV10" s="47">
        <f t="shared" si="36"/>
        <v>51.277139208173693</v>
      </c>
      <c r="BW10" s="47">
        <f t="shared" si="37"/>
        <v>110.75862068965519</v>
      </c>
      <c r="BX10" s="47">
        <f t="shared" si="38"/>
        <v>803.00000000000011</v>
      </c>
    </row>
    <row r="11" spans="1:76" ht="15" thickBot="1" x14ac:dyDescent="0.35">
      <c r="A11" s="14" t="s">
        <v>43</v>
      </c>
      <c r="B11" s="15">
        <v>0</v>
      </c>
      <c r="C11" s="16">
        <f t="shared" si="2"/>
        <v>0</v>
      </c>
      <c r="D11" s="15">
        <v>1</v>
      </c>
      <c r="E11" s="16">
        <f t="shared" si="3"/>
        <v>27</v>
      </c>
      <c r="F11" s="15">
        <v>3</v>
      </c>
      <c r="G11" s="16">
        <f t="shared" si="4"/>
        <v>162</v>
      </c>
      <c r="H11" s="15">
        <v>2</v>
      </c>
      <c r="I11" s="16">
        <f t="shared" si="5"/>
        <v>140</v>
      </c>
      <c r="J11" s="15"/>
      <c r="K11" s="16">
        <f t="shared" si="6"/>
        <v>0</v>
      </c>
      <c r="L11" s="15">
        <v>1</v>
      </c>
      <c r="M11" s="16">
        <f>$L$2*L11</f>
        <v>71</v>
      </c>
      <c r="N11" s="15">
        <v>0</v>
      </c>
      <c r="O11" s="16">
        <f t="shared" si="8"/>
        <v>0</v>
      </c>
      <c r="P11" s="15">
        <v>0</v>
      </c>
      <c r="Q11" s="16">
        <f t="shared" si="9"/>
        <v>0</v>
      </c>
      <c r="R11" s="15">
        <v>0</v>
      </c>
      <c r="S11" s="16">
        <f t="shared" si="10"/>
        <v>0</v>
      </c>
      <c r="T11" s="15">
        <v>1</v>
      </c>
      <c r="U11" s="16">
        <f t="shared" si="11"/>
        <v>140</v>
      </c>
      <c r="V11" s="15">
        <v>0</v>
      </c>
      <c r="W11" s="16">
        <f t="shared" si="12"/>
        <v>0</v>
      </c>
      <c r="X11" s="15">
        <v>3</v>
      </c>
      <c r="Y11" s="16">
        <f t="shared" si="13"/>
        <v>216</v>
      </c>
      <c r="Z11" s="15">
        <v>2</v>
      </c>
      <c r="AA11" s="16">
        <f t="shared" si="14"/>
        <v>176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1</v>
      </c>
      <c r="AI11" s="16">
        <f t="shared" si="18"/>
        <v>180</v>
      </c>
      <c r="AJ11" s="15">
        <v>0</v>
      </c>
      <c r="AK11" s="16">
        <f t="shared" si="19"/>
        <v>0</v>
      </c>
      <c r="AL11" s="15">
        <v>0</v>
      </c>
      <c r="AM11" s="16">
        <f t="shared" si="20"/>
        <v>0</v>
      </c>
      <c r="AN11" s="15">
        <v>0</v>
      </c>
      <c r="AO11" s="16">
        <f t="shared" si="21"/>
        <v>0</v>
      </c>
      <c r="AP11" s="15">
        <v>1</v>
      </c>
      <c r="AQ11" s="16">
        <f t="shared" si="22"/>
        <v>95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0</v>
      </c>
      <c r="AY11" s="16">
        <f t="shared" si="26"/>
        <v>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0</v>
      </c>
      <c r="BQ11" s="16">
        <f t="shared" si="34"/>
        <v>0</v>
      </c>
      <c r="BR11" s="22">
        <f t="shared" si="1"/>
        <v>1207</v>
      </c>
      <c r="BS11" s="55">
        <v>10</v>
      </c>
      <c r="BT11">
        <v>9</v>
      </c>
      <c r="BU11" s="47">
        <f t="shared" si="35"/>
        <v>963.4418901660282</v>
      </c>
      <c r="BV11" s="47">
        <f t="shared" si="36"/>
        <v>77.075351213282261</v>
      </c>
      <c r="BW11" s="47">
        <f t="shared" si="37"/>
        <v>166.48275862068968</v>
      </c>
      <c r="BX11" s="47">
        <f t="shared" si="38"/>
        <v>1207.0000000000002</v>
      </c>
    </row>
    <row r="12" spans="1:76" ht="15" thickBot="1" x14ac:dyDescent="0.35">
      <c r="A12" s="14" t="s">
        <v>44</v>
      </c>
      <c r="B12" s="15">
        <v>1</v>
      </c>
      <c r="C12" s="16">
        <f t="shared" si="2"/>
        <v>71</v>
      </c>
      <c r="D12" s="15">
        <v>2</v>
      </c>
      <c r="E12" s="16">
        <f t="shared" si="3"/>
        <v>54</v>
      </c>
      <c r="F12" s="15">
        <v>4</v>
      </c>
      <c r="G12" s="16">
        <f t="shared" si="4"/>
        <v>216</v>
      </c>
      <c r="H12" s="15">
        <v>1</v>
      </c>
      <c r="I12" s="16">
        <f t="shared" si="5"/>
        <v>70</v>
      </c>
      <c r="J12" s="15"/>
      <c r="K12" s="16">
        <f t="shared" si="6"/>
        <v>0</v>
      </c>
      <c r="L12" s="15">
        <v>2</v>
      </c>
      <c r="M12" s="16">
        <f>$L$2*L12</f>
        <v>142</v>
      </c>
      <c r="N12" s="15">
        <v>0</v>
      </c>
      <c r="O12" s="16">
        <f t="shared" si="8"/>
        <v>0</v>
      </c>
      <c r="P12" s="15">
        <v>0</v>
      </c>
      <c r="Q12" s="16">
        <f t="shared" si="9"/>
        <v>0</v>
      </c>
      <c r="R12" s="15">
        <v>0</v>
      </c>
      <c r="S12" s="16">
        <f t="shared" si="10"/>
        <v>0</v>
      </c>
      <c r="T12" s="15">
        <v>0</v>
      </c>
      <c r="U12" s="16">
        <f t="shared" si="11"/>
        <v>0</v>
      </c>
      <c r="V12" s="15">
        <v>1</v>
      </c>
      <c r="W12" s="16">
        <f t="shared" si="12"/>
        <v>65</v>
      </c>
      <c r="X12" s="15">
        <v>1</v>
      </c>
      <c r="Y12" s="16">
        <f t="shared" si="13"/>
        <v>72</v>
      </c>
      <c r="Z12" s="15">
        <v>0</v>
      </c>
      <c r="AA12" s="16">
        <f t="shared" si="14"/>
        <v>0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0</v>
      </c>
      <c r="AK12" s="16">
        <f t="shared" si="19"/>
        <v>0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0</v>
      </c>
      <c r="AQ12" s="16">
        <f t="shared" si="22"/>
        <v>0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0</v>
      </c>
      <c r="AY12" s="16">
        <f t="shared" si="26"/>
        <v>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22">
        <f t="shared" si="1"/>
        <v>690</v>
      </c>
      <c r="BS12" s="55">
        <v>9</v>
      </c>
      <c r="BT12">
        <v>10</v>
      </c>
      <c r="BU12" s="47">
        <f t="shared" si="35"/>
        <v>550.76628352490422</v>
      </c>
      <c r="BV12" s="47">
        <f t="shared" si="36"/>
        <v>44.061302681992338</v>
      </c>
      <c r="BW12" s="47">
        <f t="shared" si="37"/>
        <v>95.172413793103445</v>
      </c>
      <c r="BX12" s="47">
        <f t="shared" si="38"/>
        <v>690</v>
      </c>
    </row>
    <row r="13" spans="1:76" ht="15" thickBot="1" x14ac:dyDescent="0.35">
      <c r="A13" s="14" t="s">
        <v>45</v>
      </c>
      <c r="B13" s="15"/>
      <c r="C13" s="16">
        <f t="shared" si="2"/>
        <v>0</v>
      </c>
      <c r="D13" s="15"/>
      <c r="E13" s="16">
        <f t="shared" si="3"/>
        <v>0</v>
      </c>
      <c r="F13" s="15"/>
      <c r="G13" s="16">
        <f t="shared" si="4"/>
        <v>0</v>
      </c>
      <c r="H13" s="15"/>
      <c r="I13" s="16">
        <f t="shared" si="5"/>
        <v>0</v>
      </c>
      <c r="J13" s="15"/>
      <c r="K13" s="16">
        <f t="shared" si="6"/>
        <v>0</v>
      </c>
      <c r="L13" s="15"/>
      <c r="M13" s="16">
        <f t="shared" ref="M13:M33" si="39">$L$2*L13</f>
        <v>0</v>
      </c>
      <c r="N13" s="15"/>
      <c r="O13" s="16">
        <f t="shared" si="8"/>
        <v>0</v>
      </c>
      <c r="P13" s="15"/>
      <c r="Q13" s="16">
        <f t="shared" si="9"/>
        <v>0</v>
      </c>
      <c r="R13" s="15"/>
      <c r="S13" s="16">
        <f t="shared" si="10"/>
        <v>0</v>
      </c>
      <c r="T13" s="15"/>
      <c r="U13" s="16">
        <f t="shared" si="11"/>
        <v>0</v>
      </c>
      <c r="V13" s="15"/>
      <c r="W13" s="16">
        <f t="shared" si="12"/>
        <v>0</v>
      </c>
      <c r="X13" s="15"/>
      <c r="Y13" s="16">
        <f t="shared" si="13"/>
        <v>0</v>
      </c>
      <c r="Z13" s="15"/>
      <c r="AA13" s="16">
        <f t="shared" si="14"/>
        <v>0</v>
      </c>
      <c r="AB13" s="15"/>
      <c r="AC13" s="16">
        <f t="shared" si="15"/>
        <v>0</v>
      </c>
      <c r="AD13" s="15"/>
      <c r="AE13" s="16">
        <f t="shared" si="16"/>
        <v>0</v>
      </c>
      <c r="AF13" s="15"/>
      <c r="AG13" s="16">
        <f t="shared" si="17"/>
        <v>0</v>
      </c>
      <c r="AH13" s="15"/>
      <c r="AI13" s="16">
        <f t="shared" si="18"/>
        <v>0</v>
      </c>
      <c r="AJ13" s="15"/>
      <c r="AK13" s="16">
        <f t="shared" si="19"/>
        <v>0</v>
      </c>
      <c r="AL13" s="15"/>
      <c r="AM13" s="16">
        <f t="shared" si="20"/>
        <v>0</v>
      </c>
      <c r="AN13" s="15"/>
      <c r="AO13" s="16">
        <f t="shared" si="21"/>
        <v>0</v>
      </c>
      <c r="AP13" s="15"/>
      <c r="AQ13" s="16">
        <f t="shared" si="22"/>
        <v>0</v>
      </c>
      <c r="AR13" s="15"/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/>
      <c r="AY13" s="16">
        <f t="shared" si="26"/>
        <v>0</v>
      </c>
      <c r="AZ13" s="15"/>
      <c r="BA13" s="16">
        <f t="shared" si="27"/>
        <v>0</v>
      </c>
      <c r="BB13" s="15"/>
      <c r="BC13" s="16">
        <f t="shared" si="28"/>
        <v>0</v>
      </c>
      <c r="BD13" s="15"/>
      <c r="BE13" s="16">
        <f t="shared" si="29"/>
        <v>0</v>
      </c>
      <c r="BF13" s="15"/>
      <c r="BG13" s="16">
        <f t="shared" si="30"/>
        <v>0</v>
      </c>
      <c r="BH13" s="15"/>
      <c r="BI13" s="16">
        <f t="shared" si="31"/>
        <v>0</v>
      </c>
      <c r="BJ13" s="15"/>
      <c r="BK13" s="16">
        <f t="shared" si="32"/>
        <v>0</v>
      </c>
      <c r="BL13" s="15"/>
      <c r="BM13" s="16">
        <f t="shared" si="0"/>
        <v>0</v>
      </c>
      <c r="BN13" s="15"/>
      <c r="BO13" s="16">
        <f t="shared" si="33"/>
        <v>0</v>
      </c>
      <c r="BP13" s="15"/>
      <c r="BQ13" s="16">
        <f t="shared" si="34"/>
        <v>0</v>
      </c>
      <c r="BR13" s="22">
        <f t="shared" si="1"/>
        <v>0</v>
      </c>
      <c r="BS13" s="55"/>
      <c r="BT13">
        <v>11</v>
      </c>
      <c r="BU13" s="47">
        <f t="shared" si="35"/>
        <v>0</v>
      </c>
      <c r="BV13" s="47">
        <f t="shared" si="36"/>
        <v>0</v>
      </c>
      <c r="BW13" s="47">
        <f t="shared" si="37"/>
        <v>0</v>
      </c>
      <c r="BX13" s="47">
        <f>BU13+BV13+BW13</f>
        <v>0</v>
      </c>
    </row>
    <row r="14" spans="1:76" ht="15" thickBot="1" x14ac:dyDescent="0.35">
      <c r="A14" s="14" t="s">
        <v>46</v>
      </c>
      <c r="B14" s="15">
        <v>2</v>
      </c>
      <c r="C14" s="16">
        <f t="shared" si="2"/>
        <v>142</v>
      </c>
      <c r="D14" s="15">
        <v>1</v>
      </c>
      <c r="E14" s="16">
        <f t="shared" si="3"/>
        <v>27</v>
      </c>
      <c r="F14" s="15">
        <v>0</v>
      </c>
      <c r="G14" s="16">
        <f t="shared" si="4"/>
        <v>0</v>
      </c>
      <c r="H14" s="15">
        <v>1</v>
      </c>
      <c r="I14" s="16">
        <f t="shared" si="5"/>
        <v>70</v>
      </c>
      <c r="J14" s="15"/>
      <c r="K14" s="16">
        <f t="shared" si="6"/>
        <v>0</v>
      </c>
      <c r="L14" s="15">
        <v>2</v>
      </c>
      <c r="M14" s="16">
        <f t="shared" si="39"/>
        <v>142</v>
      </c>
      <c r="N14" s="15">
        <v>0</v>
      </c>
      <c r="O14" s="16">
        <f t="shared" si="8"/>
        <v>0</v>
      </c>
      <c r="P14" s="15">
        <v>0</v>
      </c>
      <c r="Q14" s="16">
        <f t="shared" si="9"/>
        <v>0</v>
      </c>
      <c r="R14" s="15">
        <v>0</v>
      </c>
      <c r="S14" s="16">
        <f t="shared" si="10"/>
        <v>0</v>
      </c>
      <c r="T14" s="15">
        <v>3</v>
      </c>
      <c r="U14" s="16">
        <f t="shared" si="11"/>
        <v>420</v>
      </c>
      <c r="V14" s="15">
        <v>0</v>
      </c>
      <c r="W14" s="16">
        <f t="shared" si="12"/>
        <v>0</v>
      </c>
      <c r="X14" s="15">
        <v>0</v>
      </c>
      <c r="Y14" s="16">
        <f t="shared" si="13"/>
        <v>0</v>
      </c>
      <c r="Z14" s="15">
        <v>1</v>
      </c>
      <c r="AA14" s="16">
        <f t="shared" si="14"/>
        <v>88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0</v>
      </c>
      <c r="AG14" s="16">
        <f t="shared" si="17"/>
        <v>0</v>
      </c>
      <c r="AH14" s="15">
        <v>1</v>
      </c>
      <c r="AI14" s="16">
        <f t="shared" si="18"/>
        <v>180</v>
      </c>
      <c r="AJ14" s="15">
        <v>0</v>
      </c>
      <c r="AK14" s="16">
        <f t="shared" si="19"/>
        <v>0</v>
      </c>
      <c r="AL14" s="15">
        <v>2</v>
      </c>
      <c r="AM14" s="16">
        <f t="shared" si="20"/>
        <v>278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si="26"/>
        <v>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0</v>
      </c>
      <c r="BE14" s="16">
        <f t="shared" si="29"/>
        <v>0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0</v>
      </c>
      <c r="BO14" s="16">
        <f t="shared" si="33"/>
        <v>0</v>
      </c>
      <c r="BP14" s="15">
        <v>0</v>
      </c>
      <c r="BQ14" s="16">
        <f t="shared" si="34"/>
        <v>0</v>
      </c>
      <c r="BR14" s="22">
        <f t="shared" si="1"/>
        <v>1347</v>
      </c>
      <c r="BS14" s="55">
        <v>11</v>
      </c>
      <c r="BT14">
        <v>12</v>
      </c>
      <c r="BU14" s="47">
        <f t="shared" si="35"/>
        <v>1075.191570881226</v>
      </c>
      <c r="BV14" s="47">
        <f t="shared" si="36"/>
        <v>86.015325670498086</v>
      </c>
      <c r="BW14" s="47">
        <f t="shared" si="37"/>
        <v>185.79310344827584</v>
      </c>
      <c r="BX14" s="47">
        <f t="shared" si="38"/>
        <v>1346.9999999999998</v>
      </c>
    </row>
    <row r="15" spans="1:76" ht="15" thickBot="1" x14ac:dyDescent="0.35">
      <c r="A15" s="14" t="s">
        <v>47</v>
      </c>
      <c r="B15" s="15">
        <v>0</v>
      </c>
      <c r="C15" s="16">
        <f t="shared" si="2"/>
        <v>0</v>
      </c>
      <c r="D15" s="15">
        <v>1</v>
      </c>
      <c r="E15" s="16">
        <f t="shared" si="3"/>
        <v>27</v>
      </c>
      <c r="F15" s="15">
        <v>2</v>
      </c>
      <c r="G15" s="16">
        <f t="shared" si="4"/>
        <v>108</v>
      </c>
      <c r="H15" s="15">
        <v>1</v>
      </c>
      <c r="I15" s="16">
        <f t="shared" si="5"/>
        <v>70</v>
      </c>
      <c r="J15" s="15"/>
      <c r="K15" s="16">
        <f t="shared" si="6"/>
        <v>0</v>
      </c>
      <c r="L15" s="15">
        <v>0</v>
      </c>
      <c r="M15" s="16">
        <f t="shared" si="39"/>
        <v>0</v>
      </c>
      <c r="N15" s="15">
        <v>1</v>
      </c>
      <c r="O15" s="16">
        <f t="shared" si="8"/>
        <v>128</v>
      </c>
      <c r="P15" s="15">
        <v>0</v>
      </c>
      <c r="Q15" s="16">
        <f t="shared" si="9"/>
        <v>0</v>
      </c>
      <c r="R15" s="15">
        <v>0</v>
      </c>
      <c r="S15" s="16">
        <f t="shared" si="10"/>
        <v>0</v>
      </c>
      <c r="T15" s="15">
        <v>0</v>
      </c>
      <c r="U15" s="16">
        <f t="shared" si="11"/>
        <v>0</v>
      </c>
      <c r="V15" s="15">
        <v>1</v>
      </c>
      <c r="W15" s="16">
        <f t="shared" si="12"/>
        <v>65</v>
      </c>
      <c r="X15" s="15">
        <v>2</v>
      </c>
      <c r="Y15" s="16">
        <f t="shared" si="13"/>
        <v>144</v>
      </c>
      <c r="Z15" s="15">
        <v>0</v>
      </c>
      <c r="AA15" s="16">
        <f t="shared" si="14"/>
        <v>0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0</v>
      </c>
      <c r="AI15" s="16">
        <f t="shared" si="18"/>
        <v>0</v>
      </c>
      <c r="AJ15" s="15">
        <v>0</v>
      </c>
      <c r="AK15" s="16">
        <f t="shared" si="19"/>
        <v>0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0</v>
      </c>
      <c r="AQ15" s="16">
        <f t="shared" si="22"/>
        <v>0</v>
      </c>
      <c r="AR15" s="15">
        <v>1</v>
      </c>
      <c r="AS15" s="16">
        <f t="shared" si="23"/>
        <v>47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0</v>
      </c>
      <c r="BA15" s="16">
        <f t="shared" si="27"/>
        <v>0</v>
      </c>
      <c r="BB15" s="15">
        <v>0</v>
      </c>
      <c r="BC15" s="16">
        <f t="shared" si="28"/>
        <v>0</v>
      </c>
      <c r="BD15" s="15">
        <v>1</v>
      </c>
      <c r="BE15" s="16">
        <f t="shared" si="29"/>
        <v>36</v>
      </c>
      <c r="BF15" s="15">
        <v>0</v>
      </c>
      <c r="BG15" s="16">
        <f t="shared" si="30"/>
        <v>0</v>
      </c>
      <c r="BH15" s="15">
        <v>0</v>
      </c>
      <c r="BI15" s="16">
        <f t="shared" si="31"/>
        <v>0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0</v>
      </c>
      <c r="BQ15" s="16">
        <f t="shared" si="34"/>
        <v>0</v>
      </c>
      <c r="BR15" s="22">
        <f t="shared" si="1"/>
        <v>625</v>
      </c>
      <c r="BS15" s="55">
        <v>7</v>
      </c>
      <c r="BT15">
        <v>13</v>
      </c>
      <c r="BU15" s="47">
        <f t="shared" si="35"/>
        <v>498.88250319284805</v>
      </c>
      <c r="BV15" s="47">
        <f t="shared" si="36"/>
        <v>39.910600255427845</v>
      </c>
      <c r="BW15" s="47">
        <f t="shared" si="37"/>
        <v>86.206896551724157</v>
      </c>
      <c r="BX15" s="47">
        <f t="shared" si="38"/>
        <v>625.00000000000011</v>
      </c>
    </row>
    <row r="16" spans="1:76" ht="15" thickBot="1" x14ac:dyDescent="0.35">
      <c r="A16" s="14" t="s">
        <v>48</v>
      </c>
      <c r="B16" s="15">
        <v>1</v>
      </c>
      <c r="C16" s="16">
        <f t="shared" si="2"/>
        <v>71</v>
      </c>
      <c r="D16" s="15">
        <v>0</v>
      </c>
      <c r="E16" s="16">
        <f t="shared" si="3"/>
        <v>0</v>
      </c>
      <c r="F16" s="15">
        <v>0</v>
      </c>
      <c r="G16" s="16">
        <f t="shared" si="4"/>
        <v>0</v>
      </c>
      <c r="H16" s="15">
        <v>1</v>
      </c>
      <c r="I16" s="16">
        <f t="shared" si="5"/>
        <v>70</v>
      </c>
      <c r="J16" s="15"/>
      <c r="K16" s="16">
        <f t="shared" si="6"/>
        <v>0</v>
      </c>
      <c r="L16" s="15">
        <v>3</v>
      </c>
      <c r="M16" s="16">
        <f t="shared" si="39"/>
        <v>213</v>
      </c>
      <c r="N16" s="15">
        <v>1</v>
      </c>
      <c r="O16" s="16">
        <f t="shared" si="8"/>
        <v>128</v>
      </c>
      <c r="P16" s="15">
        <v>0</v>
      </c>
      <c r="Q16" s="16">
        <f t="shared" si="9"/>
        <v>0</v>
      </c>
      <c r="R16" s="15">
        <v>1</v>
      </c>
      <c r="S16" s="16">
        <f t="shared" si="10"/>
        <v>145</v>
      </c>
      <c r="T16" s="15">
        <v>1</v>
      </c>
      <c r="U16" s="16">
        <f t="shared" si="11"/>
        <v>140</v>
      </c>
      <c r="V16" s="15">
        <v>0</v>
      </c>
      <c r="W16" s="16">
        <f t="shared" si="12"/>
        <v>0</v>
      </c>
      <c r="X16" s="15">
        <v>2</v>
      </c>
      <c r="Y16" s="16">
        <f t="shared" si="13"/>
        <v>144</v>
      </c>
      <c r="Z16" s="15">
        <v>2</v>
      </c>
      <c r="AA16" s="16">
        <f t="shared" si="14"/>
        <v>176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0</v>
      </c>
      <c r="AK16" s="16">
        <f t="shared" si="19"/>
        <v>0</v>
      </c>
      <c r="AL16" s="15">
        <v>0</v>
      </c>
      <c r="AM16" s="16">
        <f t="shared" si="20"/>
        <v>0</v>
      </c>
      <c r="AN16" s="15">
        <v>0</v>
      </c>
      <c r="AO16" s="16">
        <f t="shared" si="21"/>
        <v>0</v>
      </c>
      <c r="AP16" s="15">
        <v>0</v>
      </c>
      <c r="AQ16" s="16">
        <f t="shared" si="22"/>
        <v>0</v>
      </c>
      <c r="AR16" s="15">
        <v>2</v>
      </c>
      <c r="AS16" s="16">
        <f t="shared" si="23"/>
        <v>94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0</v>
      </c>
      <c r="BI16" s="16">
        <f t="shared" si="31"/>
        <v>0</v>
      </c>
      <c r="BJ16" s="15">
        <v>0</v>
      </c>
      <c r="BK16" s="16">
        <f t="shared" si="32"/>
        <v>0</v>
      </c>
      <c r="BL16" s="15">
        <v>0</v>
      </c>
      <c r="BM16" s="16">
        <f t="shared" si="0"/>
        <v>0</v>
      </c>
      <c r="BN16" s="15">
        <v>0</v>
      </c>
      <c r="BO16" s="16">
        <f t="shared" si="33"/>
        <v>0</v>
      </c>
      <c r="BP16" s="15">
        <v>0</v>
      </c>
      <c r="BQ16" s="16">
        <f t="shared" si="34"/>
        <v>0</v>
      </c>
      <c r="BR16" s="22">
        <f t="shared" si="1"/>
        <v>1181</v>
      </c>
      <c r="BS16" s="55">
        <v>9</v>
      </c>
      <c r="BT16">
        <v>14</v>
      </c>
      <c r="BU16" s="47">
        <f t="shared" si="35"/>
        <v>942.68837803320559</v>
      </c>
      <c r="BV16" s="47">
        <f t="shared" si="36"/>
        <v>75.415070242656455</v>
      </c>
      <c r="BW16" s="47">
        <f t="shared" si="37"/>
        <v>162.89655172413794</v>
      </c>
      <c r="BX16" s="47">
        <f t="shared" si="38"/>
        <v>1181</v>
      </c>
    </row>
    <row r="17" spans="1:76" ht="15" thickBot="1" x14ac:dyDescent="0.35">
      <c r="A17" s="14" t="s">
        <v>49</v>
      </c>
      <c r="B17" s="15">
        <v>0</v>
      </c>
      <c r="C17" s="16">
        <f t="shared" si="2"/>
        <v>0</v>
      </c>
      <c r="D17" s="15">
        <v>7</v>
      </c>
      <c r="E17" s="16">
        <f t="shared" si="3"/>
        <v>189</v>
      </c>
      <c r="F17" s="15">
        <v>0</v>
      </c>
      <c r="G17" s="16">
        <f t="shared" si="4"/>
        <v>0</v>
      </c>
      <c r="H17" s="15">
        <v>6</v>
      </c>
      <c r="I17" s="16">
        <f t="shared" si="5"/>
        <v>420</v>
      </c>
      <c r="J17" s="15"/>
      <c r="K17" s="16">
        <f t="shared" si="6"/>
        <v>0</v>
      </c>
      <c r="L17" s="15">
        <v>3</v>
      </c>
      <c r="M17" s="16">
        <f t="shared" si="39"/>
        <v>213</v>
      </c>
      <c r="N17" s="15">
        <v>0</v>
      </c>
      <c r="O17" s="16">
        <f t="shared" si="8"/>
        <v>0</v>
      </c>
      <c r="P17" s="15">
        <v>0</v>
      </c>
      <c r="Q17" s="16">
        <f t="shared" si="9"/>
        <v>0</v>
      </c>
      <c r="R17" s="15">
        <v>0</v>
      </c>
      <c r="S17" s="16">
        <f t="shared" si="10"/>
        <v>0</v>
      </c>
      <c r="T17" s="15">
        <v>3</v>
      </c>
      <c r="U17" s="16">
        <f t="shared" si="11"/>
        <v>420</v>
      </c>
      <c r="V17" s="15">
        <v>2</v>
      </c>
      <c r="W17" s="16">
        <f t="shared" si="12"/>
        <v>130</v>
      </c>
      <c r="X17" s="15">
        <v>2</v>
      </c>
      <c r="Y17" s="16">
        <f t="shared" si="13"/>
        <v>144</v>
      </c>
      <c r="Z17" s="15">
        <v>1</v>
      </c>
      <c r="AA17" s="16">
        <f t="shared" si="14"/>
        <v>88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0</v>
      </c>
      <c r="AI17" s="16">
        <f t="shared" si="18"/>
        <v>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0</v>
      </c>
      <c r="AQ17" s="16">
        <f t="shared" si="22"/>
        <v>0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0</v>
      </c>
      <c r="BI17" s="16">
        <f t="shared" si="31"/>
        <v>0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22">
        <f t="shared" si="1"/>
        <v>1604</v>
      </c>
      <c r="BS17" s="55">
        <v>15</v>
      </c>
      <c r="BT17">
        <v>15</v>
      </c>
      <c r="BU17" s="47">
        <f t="shared" si="35"/>
        <v>1280.332056194125</v>
      </c>
      <c r="BV17" s="47">
        <f t="shared" si="36"/>
        <v>102.42656449553</v>
      </c>
      <c r="BW17" s="47">
        <f t="shared" si="37"/>
        <v>221.24137931034483</v>
      </c>
      <c r="BX17" s="47">
        <f t="shared" si="38"/>
        <v>1604</v>
      </c>
    </row>
    <row r="18" spans="1:76" ht="15" thickBot="1" x14ac:dyDescent="0.35">
      <c r="A18" s="14" t="s">
        <v>50</v>
      </c>
      <c r="B18" s="15">
        <v>0</v>
      </c>
      <c r="C18" s="16">
        <f t="shared" si="2"/>
        <v>0</v>
      </c>
      <c r="D18" s="15">
        <v>1</v>
      </c>
      <c r="E18" s="16">
        <f t="shared" si="3"/>
        <v>27</v>
      </c>
      <c r="F18" s="15">
        <v>1</v>
      </c>
      <c r="G18" s="16">
        <f t="shared" si="4"/>
        <v>54</v>
      </c>
      <c r="H18" s="15">
        <v>1</v>
      </c>
      <c r="I18" s="16">
        <f t="shared" si="5"/>
        <v>70</v>
      </c>
      <c r="J18" s="15"/>
      <c r="K18" s="16">
        <f t="shared" si="6"/>
        <v>0</v>
      </c>
      <c r="L18" s="15">
        <v>3</v>
      </c>
      <c r="M18" s="16">
        <f t="shared" si="39"/>
        <v>213</v>
      </c>
      <c r="N18" s="15">
        <v>0</v>
      </c>
      <c r="O18" s="16">
        <f t="shared" si="8"/>
        <v>0</v>
      </c>
      <c r="P18" s="15">
        <v>0</v>
      </c>
      <c r="Q18" s="16">
        <f t="shared" si="9"/>
        <v>0</v>
      </c>
      <c r="R18" s="15">
        <v>0</v>
      </c>
      <c r="S18" s="16">
        <f t="shared" si="10"/>
        <v>0</v>
      </c>
      <c r="T18" s="15">
        <v>2</v>
      </c>
      <c r="U18" s="16">
        <f t="shared" si="11"/>
        <v>280</v>
      </c>
      <c r="V18" s="15">
        <v>0</v>
      </c>
      <c r="W18" s="16">
        <f t="shared" si="12"/>
        <v>0</v>
      </c>
      <c r="X18" s="15">
        <v>1</v>
      </c>
      <c r="Y18" s="16">
        <f t="shared" si="13"/>
        <v>72</v>
      </c>
      <c r="Z18" s="15">
        <v>1</v>
      </c>
      <c r="AA18" s="16">
        <f t="shared" si="14"/>
        <v>88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1</v>
      </c>
      <c r="AG18" s="16">
        <f t="shared" si="17"/>
        <v>170</v>
      </c>
      <c r="AH18" s="15">
        <v>1</v>
      </c>
      <c r="AI18" s="16">
        <f t="shared" si="18"/>
        <v>180</v>
      </c>
      <c r="AJ18" s="15">
        <v>0</v>
      </c>
      <c r="AK18" s="16">
        <f t="shared" si="19"/>
        <v>0</v>
      </c>
      <c r="AL18" s="15">
        <v>0</v>
      </c>
      <c r="AM18" s="16">
        <f t="shared" si="20"/>
        <v>0</v>
      </c>
      <c r="AN18" s="15">
        <v>0</v>
      </c>
      <c r="AO18" s="16">
        <f t="shared" si="21"/>
        <v>0</v>
      </c>
      <c r="AP18" s="15">
        <v>0</v>
      </c>
      <c r="AQ18" s="16">
        <f t="shared" si="22"/>
        <v>0</v>
      </c>
      <c r="AR18" s="15">
        <v>0</v>
      </c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26"/>
        <v>0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0</v>
      </c>
      <c r="BE18" s="16">
        <f t="shared" si="29"/>
        <v>0</v>
      </c>
      <c r="BF18" s="15">
        <v>0</v>
      </c>
      <c r="BG18" s="16">
        <f t="shared" si="30"/>
        <v>0</v>
      </c>
      <c r="BH18" s="15">
        <v>0</v>
      </c>
      <c r="BI18" s="16">
        <f t="shared" si="31"/>
        <v>0</v>
      </c>
      <c r="BJ18" s="15">
        <v>1</v>
      </c>
      <c r="BK18" s="16">
        <f t="shared" si="32"/>
        <v>72</v>
      </c>
      <c r="BL18" s="15">
        <v>0</v>
      </c>
      <c r="BM18" s="16">
        <f t="shared" si="0"/>
        <v>0</v>
      </c>
      <c r="BN18" s="15">
        <v>0</v>
      </c>
      <c r="BO18" s="16">
        <f t="shared" si="33"/>
        <v>0</v>
      </c>
      <c r="BP18" s="15">
        <v>0</v>
      </c>
      <c r="BQ18" s="16">
        <f t="shared" si="34"/>
        <v>0</v>
      </c>
      <c r="BR18" s="22">
        <f t="shared" si="1"/>
        <v>1226</v>
      </c>
      <c r="BS18" s="55">
        <v>11</v>
      </c>
      <c r="BT18">
        <v>16</v>
      </c>
      <c r="BU18" s="47">
        <f t="shared" si="35"/>
        <v>978.60791826309082</v>
      </c>
      <c r="BV18" s="47">
        <f t="shared" si="36"/>
        <v>78.288633461047269</v>
      </c>
      <c r="BW18" s="47">
        <f t="shared" si="37"/>
        <v>169.10344827586209</v>
      </c>
      <c r="BX18" s="47">
        <f t="shared" si="38"/>
        <v>1226.0000000000002</v>
      </c>
    </row>
    <row r="19" spans="1:76" ht="15" thickBot="1" x14ac:dyDescent="0.35">
      <c r="A19" s="14" t="s">
        <v>51</v>
      </c>
      <c r="B19" s="15">
        <v>1</v>
      </c>
      <c r="C19" s="16">
        <f t="shared" si="2"/>
        <v>71</v>
      </c>
      <c r="D19" s="15">
        <v>2</v>
      </c>
      <c r="E19" s="16">
        <f t="shared" si="3"/>
        <v>54</v>
      </c>
      <c r="F19" s="15">
        <v>0</v>
      </c>
      <c r="G19" s="16">
        <f t="shared" si="4"/>
        <v>0</v>
      </c>
      <c r="H19" s="15">
        <v>3</v>
      </c>
      <c r="I19" s="16">
        <f t="shared" si="5"/>
        <v>210</v>
      </c>
      <c r="J19" s="15"/>
      <c r="K19" s="16">
        <f t="shared" si="6"/>
        <v>0</v>
      </c>
      <c r="L19" s="15">
        <v>2</v>
      </c>
      <c r="M19" s="16">
        <f t="shared" si="39"/>
        <v>142</v>
      </c>
      <c r="N19" s="15">
        <v>0</v>
      </c>
      <c r="O19" s="16">
        <f t="shared" si="8"/>
        <v>0</v>
      </c>
      <c r="P19" s="15">
        <v>0</v>
      </c>
      <c r="Q19" s="16">
        <f t="shared" si="9"/>
        <v>0</v>
      </c>
      <c r="R19" s="15">
        <v>0</v>
      </c>
      <c r="S19" s="16">
        <f t="shared" si="10"/>
        <v>0</v>
      </c>
      <c r="T19" s="15">
        <v>1</v>
      </c>
      <c r="U19" s="16">
        <f t="shared" si="11"/>
        <v>140</v>
      </c>
      <c r="V19" s="15">
        <v>0</v>
      </c>
      <c r="W19" s="16">
        <f t="shared" si="12"/>
        <v>0</v>
      </c>
      <c r="X19" s="15">
        <v>4</v>
      </c>
      <c r="Y19" s="16">
        <f t="shared" si="13"/>
        <v>288</v>
      </c>
      <c r="Z19" s="15">
        <v>0</v>
      </c>
      <c r="AA19" s="16">
        <f t="shared" si="14"/>
        <v>0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0</v>
      </c>
      <c r="AI19" s="16">
        <f t="shared" si="18"/>
        <v>0</v>
      </c>
      <c r="AJ19" s="15">
        <v>0</v>
      </c>
      <c r="AK19" s="16">
        <f t="shared" si="19"/>
        <v>0</v>
      </c>
      <c r="AL19" s="15">
        <v>0</v>
      </c>
      <c r="AM19" s="16">
        <f t="shared" si="20"/>
        <v>0</v>
      </c>
      <c r="AN19" s="15">
        <v>0</v>
      </c>
      <c r="AO19" s="16">
        <f t="shared" si="21"/>
        <v>0</v>
      </c>
      <c r="AP19" s="15">
        <v>0</v>
      </c>
      <c r="AQ19" s="16">
        <f t="shared" si="22"/>
        <v>0</v>
      </c>
      <c r="AR19" s="15">
        <v>0</v>
      </c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>
        <v>0</v>
      </c>
      <c r="AY19" s="16">
        <f t="shared" si="26"/>
        <v>0</v>
      </c>
      <c r="AZ19" s="15">
        <v>0</v>
      </c>
      <c r="BA19" s="16">
        <f t="shared" si="27"/>
        <v>0</v>
      </c>
      <c r="BB19" s="15">
        <v>0</v>
      </c>
      <c r="BC19" s="16">
        <f t="shared" si="28"/>
        <v>0</v>
      </c>
      <c r="BD19" s="15">
        <v>0</v>
      </c>
      <c r="BE19" s="16">
        <f t="shared" si="29"/>
        <v>0</v>
      </c>
      <c r="BF19" s="15">
        <v>0</v>
      </c>
      <c r="BG19" s="16">
        <f t="shared" si="30"/>
        <v>0</v>
      </c>
      <c r="BH19" s="15">
        <v>80</v>
      </c>
      <c r="BI19" s="16">
        <f t="shared" si="31"/>
        <v>80</v>
      </c>
      <c r="BJ19" s="15">
        <v>0</v>
      </c>
      <c r="BK19" s="16">
        <f t="shared" si="32"/>
        <v>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1</v>
      </c>
      <c r="BQ19" s="16">
        <f t="shared" si="34"/>
        <v>65</v>
      </c>
      <c r="BR19" s="22">
        <f t="shared" si="1"/>
        <v>1050</v>
      </c>
      <c r="BS19" s="55">
        <v>11</v>
      </c>
      <c r="BT19">
        <v>17</v>
      </c>
      <c r="BU19" s="47">
        <f t="shared" si="35"/>
        <v>838.12260536398469</v>
      </c>
      <c r="BV19" s="47">
        <f t="shared" si="36"/>
        <v>67.049808429118769</v>
      </c>
      <c r="BW19" s="47">
        <f t="shared" si="37"/>
        <v>144.82758620689657</v>
      </c>
      <c r="BX19" s="47">
        <f t="shared" si="38"/>
        <v>1050</v>
      </c>
    </row>
    <row r="20" spans="1:76" ht="15" thickBot="1" x14ac:dyDescent="0.35">
      <c r="A20" s="14" t="s">
        <v>52</v>
      </c>
      <c r="B20" s="15"/>
      <c r="C20" s="16">
        <f t="shared" si="2"/>
        <v>0</v>
      </c>
      <c r="D20" s="15"/>
      <c r="E20" s="16">
        <f t="shared" si="3"/>
        <v>0</v>
      </c>
      <c r="F20" s="15"/>
      <c r="G20" s="16">
        <f t="shared" si="4"/>
        <v>0</v>
      </c>
      <c r="H20" s="15"/>
      <c r="I20" s="16">
        <f t="shared" si="5"/>
        <v>0</v>
      </c>
      <c r="J20" s="15"/>
      <c r="K20" s="16">
        <f t="shared" si="6"/>
        <v>0</v>
      </c>
      <c r="L20" s="15"/>
      <c r="M20" s="16">
        <f t="shared" si="39"/>
        <v>0</v>
      </c>
      <c r="N20" s="15"/>
      <c r="O20" s="16">
        <f t="shared" si="8"/>
        <v>0</v>
      </c>
      <c r="P20" s="15"/>
      <c r="Q20" s="16">
        <f t="shared" si="9"/>
        <v>0</v>
      </c>
      <c r="R20" s="15"/>
      <c r="S20" s="16">
        <f t="shared" si="10"/>
        <v>0</v>
      </c>
      <c r="T20" s="15"/>
      <c r="U20" s="16">
        <f t="shared" si="11"/>
        <v>0</v>
      </c>
      <c r="V20" s="15"/>
      <c r="W20" s="16">
        <f t="shared" si="12"/>
        <v>0</v>
      </c>
      <c r="X20" s="15"/>
      <c r="Y20" s="16">
        <f t="shared" si="13"/>
        <v>0</v>
      </c>
      <c r="Z20" s="15"/>
      <c r="AA20" s="16">
        <f t="shared" si="14"/>
        <v>0</v>
      </c>
      <c r="AB20" s="15"/>
      <c r="AC20" s="16">
        <f t="shared" si="15"/>
        <v>0</v>
      </c>
      <c r="AD20" s="15"/>
      <c r="AE20" s="16">
        <f t="shared" si="16"/>
        <v>0</v>
      </c>
      <c r="AF20" s="15"/>
      <c r="AG20" s="16">
        <f t="shared" si="17"/>
        <v>0</v>
      </c>
      <c r="AH20" s="15"/>
      <c r="AI20" s="16">
        <f t="shared" si="18"/>
        <v>0</v>
      </c>
      <c r="AJ20" s="15"/>
      <c r="AK20" s="16">
        <f t="shared" si="19"/>
        <v>0</v>
      </c>
      <c r="AL20" s="15"/>
      <c r="AM20" s="16">
        <f t="shared" si="20"/>
        <v>0</v>
      </c>
      <c r="AN20" s="15"/>
      <c r="AO20" s="16">
        <f t="shared" si="21"/>
        <v>0</v>
      </c>
      <c r="AP20" s="15"/>
      <c r="AQ20" s="16">
        <f t="shared" si="22"/>
        <v>0</v>
      </c>
      <c r="AR20" s="15"/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/>
      <c r="AY20" s="16">
        <f t="shared" si="26"/>
        <v>0</v>
      </c>
      <c r="AZ20" s="15"/>
      <c r="BA20" s="16">
        <f t="shared" si="27"/>
        <v>0</v>
      </c>
      <c r="BB20" s="15"/>
      <c r="BC20" s="16">
        <f t="shared" si="28"/>
        <v>0</v>
      </c>
      <c r="BD20" s="15"/>
      <c r="BE20" s="16">
        <f t="shared" si="29"/>
        <v>0</v>
      </c>
      <c r="BF20" s="15"/>
      <c r="BG20" s="16">
        <f t="shared" si="30"/>
        <v>0</v>
      </c>
      <c r="BH20" s="15"/>
      <c r="BI20" s="16">
        <f t="shared" si="31"/>
        <v>0</v>
      </c>
      <c r="BJ20" s="15"/>
      <c r="BK20" s="16">
        <f t="shared" si="32"/>
        <v>0</v>
      </c>
      <c r="BL20" s="15"/>
      <c r="BM20" s="16">
        <f t="shared" si="0"/>
        <v>0</v>
      </c>
      <c r="BN20" s="15"/>
      <c r="BO20" s="16">
        <f t="shared" si="33"/>
        <v>0</v>
      </c>
      <c r="BP20" s="15"/>
      <c r="BQ20" s="16">
        <f t="shared" si="34"/>
        <v>0</v>
      </c>
      <c r="BR20" s="22">
        <f t="shared" si="1"/>
        <v>0</v>
      </c>
      <c r="BS20" s="55"/>
      <c r="BT20">
        <v>18</v>
      </c>
      <c r="BU20" s="47">
        <f t="shared" si="35"/>
        <v>0</v>
      </c>
      <c r="BV20" s="47">
        <f t="shared" si="36"/>
        <v>0</v>
      </c>
      <c r="BW20" s="47">
        <f t="shared" si="37"/>
        <v>0</v>
      </c>
      <c r="BX20" s="47">
        <f t="shared" si="38"/>
        <v>0</v>
      </c>
    </row>
    <row r="21" spans="1:76" ht="15" thickBot="1" x14ac:dyDescent="0.35">
      <c r="A21" s="14" t="s">
        <v>53</v>
      </c>
      <c r="B21" s="15">
        <v>2</v>
      </c>
      <c r="C21" s="16">
        <f t="shared" si="2"/>
        <v>142</v>
      </c>
      <c r="D21" s="15">
        <v>4</v>
      </c>
      <c r="E21" s="16">
        <f t="shared" si="3"/>
        <v>108</v>
      </c>
      <c r="F21" s="15">
        <v>1</v>
      </c>
      <c r="G21" s="16">
        <f t="shared" si="4"/>
        <v>54</v>
      </c>
      <c r="H21" s="15">
        <v>6</v>
      </c>
      <c r="I21" s="16">
        <f t="shared" si="5"/>
        <v>420</v>
      </c>
      <c r="J21" s="15"/>
      <c r="K21" s="16">
        <f t="shared" si="6"/>
        <v>0</v>
      </c>
      <c r="L21" s="15">
        <v>7</v>
      </c>
      <c r="M21" s="16">
        <f t="shared" si="39"/>
        <v>497</v>
      </c>
      <c r="N21" s="15">
        <v>0</v>
      </c>
      <c r="O21" s="16">
        <f t="shared" si="8"/>
        <v>0</v>
      </c>
      <c r="P21" s="15">
        <v>0</v>
      </c>
      <c r="Q21" s="16">
        <f t="shared" si="9"/>
        <v>0</v>
      </c>
      <c r="R21" s="15">
        <v>0</v>
      </c>
      <c r="S21" s="16">
        <f t="shared" si="10"/>
        <v>0</v>
      </c>
      <c r="T21" s="15">
        <v>0</v>
      </c>
      <c r="U21" s="16">
        <f t="shared" si="11"/>
        <v>0</v>
      </c>
      <c r="V21" s="15">
        <v>0</v>
      </c>
      <c r="W21" s="16">
        <f t="shared" si="12"/>
        <v>0</v>
      </c>
      <c r="X21" s="15">
        <v>0</v>
      </c>
      <c r="Y21" s="16">
        <f t="shared" si="13"/>
        <v>0</v>
      </c>
      <c r="Z21" s="15">
        <v>0</v>
      </c>
      <c r="AA21" s="16">
        <f t="shared" si="14"/>
        <v>0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0</v>
      </c>
      <c r="AG21" s="16">
        <f t="shared" si="17"/>
        <v>0</v>
      </c>
      <c r="AH21" s="15">
        <v>0</v>
      </c>
      <c r="AI21" s="16">
        <f t="shared" si="18"/>
        <v>0</v>
      </c>
      <c r="AJ21" s="15">
        <v>0</v>
      </c>
      <c r="AK21" s="16">
        <f t="shared" si="19"/>
        <v>0</v>
      </c>
      <c r="AL21" s="15">
        <v>0</v>
      </c>
      <c r="AM21" s="16">
        <f t="shared" si="20"/>
        <v>0</v>
      </c>
      <c r="AN21" s="15">
        <v>0</v>
      </c>
      <c r="AO21" s="16">
        <f t="shared" si="21"/>
        <v>0</v>
      </c>
      <c r="AP21" s="15">
        <v>0</v>
      </c>
      <c r="AQ21" s="16">
        <f t="shared" si="22"/>
        <v>0</v>
      </c>
      <c r="AR21" s="15">
        <v>0</v>
      </c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0</v>
      </c>
      <c r="AY21" s="16">
        <f t="shared" si="26"/>
        <v>0</v>
      </c>
      <c r="AZ21" s="15">
        <v>0</v>
      </c>
      <c r="BA21" s="16">
        <f t="shared" si="27"/>
        <v>0</v>
      </c>
      <c r="BB21" s="15">
        <v>0</v>
      </c>
      <c r="BC21" s="16">
        <f t="shared" si="28"/>
        <v>0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0</v>
      </c>
      <c r="BI21" s="16">
        <f t="shared" si="31"/>
        <v>0</v>
      </c>
      <c r="BJ21" s="15">
        <v>0</v>
      </c>
      <c r="BK21" s="16">
        <f t="shared" si="32"/>
        <v>0</v>
      </c>
      <c r="BL21" s="15">
        <v>0</v>
      </c>
      <c r="BM21" s="16">
        <f t="shared" si="0"/>
        <v>0</v>
      </c>
      <c r="BN21" s="15">
        <v>1</v>
      </c>
      <c r="BO21" s="16">
        <f t="shared" si="33"/>
        <v>65</v>
      </c>
      <c r="BP21" s="15">
        <v>0</v>
      </c>
      <c r="BQ21" s="16">
        <f t="shared" si="34"/>
        <v>0</v>
      </c>
      <c r="BR21" s="22">
        <f t="shared" si="1"/>
        <v>1286</v>
      </c>
      <c r="BS21" s="55">
        <v>14</v>
      </c>
      <c r="BT21">
        <v>19</v>
      </c>
      <c r="BU21" s="47">
        <f t="shared" si="35"/>
        <v>1026.500638569604</v>
      </c>
      <c r="BV21" s="47">
        <f t="shared" si="36"/>
        <v>82.120051085568321</v>
      </c>
      <c r="BW21" s="47">
        <f t="shared" si="37"/>
        <v>177.37931034482759</v>
      </c>
      <c r="BX21" s="47">
        <f t="shared" si="38"/>
        <v>1286</v>
      </c>
    </row>
    <row r="22" spans="1:76" ht="15" thickBot="1" x14ac:dyDescent="0.35">
      <c r="A22" s="14" t="s">
        <v>54</v>
      </c>
      <c r="B22" s="15">
        <v>1</v>
      </c>
      <c r="C22" s="16">
        <f t="shared" si="2"/>
        <v>71</v>
      </c>
      <c r="D22" s="15">
        <v>5</v>
      </c>
      <c r="E22" s="16">
        <f t="shared" si="3"/>
        <v>135</v>
      </c>
      <c r="F22" s="15">
        <v>2</v>
      </c>
      <c r="G22" s="16">
        <f t="shared" si="4"/>
        <v>108</v>
      </c>
      <c r="H22" s="15">
        <v>2</v>
      </c>
      <c r="I22" s="16">
        <f t="shared" si="5"/>
        <v>140</v>
      </c>
      <c r="J22" s="15"/>
      <c r="K22" s="16">
        <f t="shared" si="6"/>
        <v>0</v>
      </c>
      <c r="L22" s="15">
        <v>5</v>
      </c>
      <c r="M22" s="16">
        <f t="shared" si="39"/>
        <v>355</v>
      </c>
      <c r="N22" s="15">
        <v>0</v>
      </c>
      <c r="O22" s="16">
        <f t="shared" si="8"/>
        <v>0</v>
      </c>
      <c r="P22" s="15">
        <v>0</v>
      </c>
      <c r="Q22" s="16">
        <f t="shared" si="9"/>
        <v>0</v>
      </c>
      <c r="R22" s="15">
        <v>0</v>
      </c>
      <c r="S22" s="16">
        <f t="shared" si="10"/>
        <v>0</v>
      </c>
      <c r="T22" s="15">
        <v>2</v>
      </c>
      <c r="U22" s="16">
        <f t="shared" si="11"/>
        <v>280</v>
      </c>
      <c r="V22" s="15">
        <v>1</v>
      </c>
      <c r="W22" s="16">
        <f t="shared" si="12"/>
        <v>65</v>
      </c>
      <c r="X22" s="15">
        <v>1</v>
      </c>
      <c r="Y22" s="16">
        <f t="shared" si="13"/>
        <v>72</v>
      </c>
      <c r="Z22" s="15">
        <v>0</v>
      </c>
      <c r="AA22" s="16">
        <f t="shared" si="14"/>
        <v>0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1</v>
      </c>
      <c r="AI22" s="16">
        <f t="shared" si="18"/>
        <v>180</v>
      </c>
      <c r="AJ22" s="15">
        <v>0</v>
      </c>
      <c r="AK22" s="16">
        <f t="shared" si="19"/>
        <v>0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0</v>
      </c>
      <c r="BG22" s="16">
        <f t="shared" si="30"/>
        <v>0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0</v>
      </c>
      <c r="BO22" s="16">
        <f t="shared" si="33"/>
        <v>0</v>
      </c>
      <c r="BP22" s="15">
        <v>0</v>
      </c>
      <c r="BQ22" s="16">
        <f t="shared" si="34"/>
        <v>0</v>
      </c>
      <c r="BR22" s="22">
        <f t="shared" si="1"/>
        <v>1406</v>
      </c>
      <c r="BS22" s="55">
        <v>13</v>
      </c>
      <c r="BT22">
        <v>20</v>
      </c>
      <c r="BU22" s="47">
        <f t="shared" si="35"/>
        <v>1122.2860791826308</v>
      </c>
      <c r="BV22" s="47">
        <f t="shared" si="36"/>
        <v>89.782886334610467</v>
      </c>
      <c r="BW22" s="47">
        <f t="shared" si="37"/>
        <v>193.93103448275863</v>
      </c>
      <c r="BX22" s="47">
        <f t="shared" si="38"/>
        <v>1406</v>
      </c>
    </row>
    <row r="23" spans="1:76" ht="15" thickBot="1" x14ac:dyDescent="0.35">
      <c r="A23" s="14" t="s">
        <v>55</v>
      </c>
      <c r="B23" s="15">
        <v>1</v>
      </c>
      <c r="C23" s="16">
        <f t="shared" si="2"/>
        <v>71</v>
      </c>
      <c r="D23" s="15">
        <v>8</v>
      </c>
      <c r="E23" s="16">
        <f t="shared" si="3"/>
        <v>216</v>
      </c>
      <c r="F23" s="15">
        <v>0</v>
      </c>
      <c r="G23" s="16">
        <f t="shared" si="4"/>
        <v>0</v>
      </c>
      <c r="H23" s="15">
        <v>2</v>
      </c>
      <c r="I23" s="16">
        <f t="shared" si="5"/>
        <v>140</v>
      </c>
      <c r="J23" s="15"/>
      <c r="K23" s="16">
        <f t="shared" si="6"/>
        <v>0</v>
      </c>
      <c r="L23" s="15">
        <v>2</v>
      </c>
      <c r="M23" s="16">
        <f t="shared" si="39"/>
        <v>142</v>
      </c>
      <c r="N23" s="15">
        <v>2</v>
      </c>
      <c r="O23" s="16">
        <f t="shared" si="8"/>
        <v>256</v>
      </c>
      <c r="P23" s="15">
        <v>0</v>
      </c>
      <c r="Q23" s="16">
        <f t="shared" si="9"/>
        <v>0</v>
      </c>
      <c r="R23" s="15">
        <v>0</v>
      </c>
      <c r="S23" s="16">
        <f t="shared" si="10"/>
        <v>0</v>
      </c>
      <c r="T23" s="15">
        <v>1</v>
      </c>
      <c r="U23" s="16">
        <f t="shared" si="11"/>
        <v>140</v>
      </c>
      <c r="V23" s="15">
        <v>0</v>
      </c>
      <c r="W23" s="16">
        <f t="shared" si="12"/>
        <v>0</v>
      </c>
      <c r="X23" s="15">
        <v>4</v>
      </c>
      <c r="Y23" s="16">
        <f t="shared" si="13"/>
        <v>288</v>
      </c>
      <c r="Z23" s="15">
        <v>1</v>
      </c>
      <c r="AA23" s="16">
        <f t="shared" si="14"/>
        <v>88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0</v>
      </c>
      <c r="AK23" s="16">
        <f t="shared" si="19"/>
        <v>0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0</v>
      </c>
      <c r="AQ23" s="16">
        <f t="shared" si="22"/>
        <v>0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1341</v>
      </c>
      <c r="BS23" s="55">
        <v>15</v>
      </c>
      <c r="BT23">
        <v>21</v>
      </c>
      <c r="BU23" s="47">
        <f t="shared" si="35"/>
        <v>1070.4022988505747</v>
      </c>
      <c r="BV23" s="47">
        <f t="shared" si="36"/>
        <v>85.632183908045974</v>
      </c>
      <c r="BW23" s="47">
        <f t="shared" si="37"/>
        <v>184.9655172413793</v>
      </c>
      <c r="BX23" s="47">
        <f>BU23+BV23+BW23</f>
        <v>1341</v>
      </c>
    </row>
    <row r="24" spans="1:76" ht="15" thickBot="1" x14ac:dyDescent="0.35">
      <c r="A24" s="14" t="s">
        <v>56</v>
      </c>
      <c r="B24" s="15">
        <v>0</v>
      </c>
      <c r="C24" s="16">
        <f t="shared" si="2"/>
        <v>0</v>
      </c>
      <c r="D24" s="15">
        <v>8</v>
      </c>
      <c r="E24" s="16">
        <f t="shared" si="3"/>
        <v>216</v>
      </c>
      <c r="F24" s="15">
        <v>3</v>
      </c>
      <c r="G24" s="16">
        <f t="shared" si="4"/>
        <v>162</v>
      </c>
      <c r="H24" s="15">
        <v>10</v>
      </c>
      <c r="I24" s="16">
        <f t="shared" si="5"/>
        <v>700</v>
      </c>
      <c r="J24" s="15"/>
      <c r="K24" s="16">
        <f t="shared" si="6"/>
        <v>0</v>
      </c>
      <c r="L24" s="15">
        <v>4</v>
      </c>
      <c r="M24" s="16">
        <f t="shared" si="39"/>
        <v>284</v>
      </c>
      <c r="N24" s="15">
        <v>0</v>
      </c>
      <c r="O24" s="16">
        <f t="shared" si="8"/>
        <v>0</v>
      </c>
      <c r="P24" s="15">
        <v>0</v>
      </c>
      <c r="Q24" s="16">
        <f t="shared" si="9"/>
        <v>0</v>
      </c>
      <c r="R24" s="15">
        <v>2</v>
      </c>
      <c r="S24" s="16">
        <f t="shared" si="10"/>
        <v>290</v>
      </c>
      <c r="T24" s="15">
        <v>4</v>
      </c>
      <c r="U24" s="16">
        <f t="shared" si="11"/>
        <v>560</v>
      </c>
      <c r="V24" s="15">
        <v>0</v>
      </c>
      <c r="W24" s="16">
        <f t="shared" si="12"/>
        <v>0</v>
      </c>
      <c r="X24" s="15">
        <v>2</v>
      </c>
      <c r="Y24" s="16">
        <f t="shared" si="13"/>
        <v>144</v>
      </c>
      <c r="Z24" s="15">
        <v>0</v>
      </c>
      <c r="AA24" s="16">
        <f t="shared" si="14"/>
        <v>0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1</v>
      </c>
      <c r="AI24" s="16">
        <f t="shared" si="18"/>
        <v>180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1</v>
      </c>
      <c r="AS24" s="16">
        <f t="shared" si="23"/>
        <v>47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2</v>
      </c>
      <c r="BG24" s="16">
        <f t="shared" si="30"/>
        <v>18</v>
      </c>
      <c r="BH24" s="15">
        <v>0</v>
      </c>
      <c r="BI24" s="16">
        <f t="shared" si="31"/>
        <v>0</v>
      </c>
      <c r="BJ24" s="15">
        <v>0</v>
      </c>
      <c r="BK24" s="16">
        <f t="shared" si="32"/>
        <v>0</v>
      </c>
      <c r="BL24" s="15">
        <v>0</v>
      </c>
      <c r="BM24" s="16">
        <f t="shared" si="0"/>
        <v>0</v>
      </c>
      <c r="BN24" s="15">
        <v>0</v>
      </c>
      <c r="BO24" s="16">
        <f t="shared" si="33"/>
        <v>0</v>
      </c>
      <c r="BP24" s="15">
        <v>0</v>
      </c>
      <c r="BQ24" s="16">
        <f t="shared" si="34"/>
        <v>0</v>
      </c>
      <c r="BR24" s="22">
        <f t="shared" si="1"/>
        <v>2601</v>
      </c>
      <c r="BS24" s="55">
        <v>24</v>
      </c>
      <c r="BT24">
        <v>22</v>
      </c>
      <c r="BU24" s="47">
        <f t="shared" si="35"/>
        <v>2076.1494252873563</v>
      </c>
      <c r="BV24" s="47">
        <f t="shared" si="36"/>
        <v>166.09195402298852</v>
      </c>
      <c r="BW24" s="47">
        <f t="shared" si="37"/>
        <v>358.75862068965517</v>
      </c>
      <c r="BX24" s="47">
        <f>BU24+BV24+BW24</f>
        <v>2601</v>
      </c>
    </row>
    <row r="25" spans="1:76" ht="15" thickBot="1" x14ac:dyDescent="0.35">
      <c r="A25" s="14" t="s">
        <v>57</v>
      </c>
      <c r="B25" s="15">
        <v>3</v>
      </c>
      <c r="C25" s="16">
        <f t="shared" si="2"/>
        <v>213</v>
      </c>
      <c r="D25" s="15">
        <v>7</v>
      </c>
      <c r="E25" s="16">
        <f t="shared" si="3"/>
        <v>189</v>
      </c>
      <c r="F25" s="15">
        <v>1</v>
      </c>
      <c r="G25" s="16">
        <f t="shared" si="4"/>
        <v>54</v>
      </c>
      <c r="H25" s="15">
        <v>2</v>
      </c>
      <c r="I25" s="16">
        <f t="shared" si="5"/>
        <v>140</v>
      </c>
      <c r="J25" s="15"/>
      <c r="K25" s="16">
        <f t="shared" si="6"/>
        <v>0</v>
      </c>
      <c r="L25" s="15">
        <v>5</v>
      </c>
      <c r="M25" s="16">
        <f t="shared" si="39"/>
        <v>355</v>
      </c>
      <c r="N25" s="15">
        <v>0</v>
      </c>
      <c r="O25" s="16">
        <f t="shared" si="8"/>
        <v>0</v>
      </c>
      <c r="P25" s="15">
        <v>0</v>
      </c>
      <c r="Q25" s="16">
        <f t="shared" si="9"/>
        <v>0</v>
      </c>
      <c r="R25" s="15">
        <v>0</v>
      </c>
      <c r="S25" s="16">
        <f t="shared" si="10"/>
        <v>0</v>
      </c>
      <c r="T25" s="15">
        <v>2</v>
      </c>
      <c r="U25" s="16">
        <f t="shared" si="11"/>
        <v>280</v>
      </c>
      <c r="V25" s="15">
        <v>1</v>
      </c>
      <c r="W25" s="16">
        <f t="shared" si="12"/>
        <v>65</v>
      </c>
      <c r="X25" s="15">
        <v>8</v>
      </c>
      <c r="Y25" s="16">
        <f t="shared" si="13"/>
        <v>576</v>
      </c>
      <c r="Z25" s="15">
        <v>0</v>
      </c>
      <c r="AA25" s="16">
        <f t="shared" si="14"/>
        <v>0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0</v>
      </c>
      <c r="AK25" s="16">
        <f t="shared" si="19"/>
        <v>0</v>
      </c>
      <c r="AL25" s="15">
        <v>1</v>
      </c>
      <c r="AM25" s="16">
        <f t="shared" si="20"/>
        <v>139</v>
      </c>
      <c r="AN25" s="15">
        <v>0</v>
      </c>
      <c r="AO25" s="16">
        <f t="shared" si="21"/>
        <v>0</v>
      </c>
      <c r="AP25" s="15">
        <v>0</v>
      </c>
      <c r="AQ25" s="16">
        <f t="shared" si="22"/>
        <v>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0</v>
      </c>
      <c r="AY25" s="16">
        <f t="shared" si="26"/>
        <v>0</v>
      </c>
      <c r="AZ25" s="15">
        <v>0</v>
      </c>
      <c r="BA25" s="16">
        <f t="shared" si="27"/>
        <v>0</v>
      </c>
      <c r="BB25" s="15">
        <v>0</v>
      </c>
      <c r="BC25" s="16">
        <f t="shared" si="28"/>
        <v>0</v>
      </c>
      <c r="BD25" s="15">
        <v>0</v>
      </c>
      <c r="BE25" s="16">
        <f t="shared" si="29"/>
        <v>0</v>
      </c>
      <c r="BF25" s="15">
        <v>0</v>
      </c>
      <c r="BG25" s="16">
        <f t="shared" si="30"/>
        <v>0</v>
      </c>
      <c r="BH25" s="15">
        <v>10</v>
      </c>
      <c r="BI25" s="16">
        <f t="shared" si="31"/>
        <v>10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0</v>
      </c>
      <c r="BO25" s="16">
        <f t="shared" si="33"/>
        <v>0</v>
      </c>
      <c r="BP25" s="15">
        <v>0</v>
      </c>
      <c r="BQ25" s="16">
        <f t="shared" si="34"/>
        <v>0</v>
      </c>
      <c r="BR25" s="22">
        <f t="shared" si="1"/>
        <v>2021</v>
      </c>
      <c r="BS25" s="55">
        <v>20</v>
      </c>
      <c r="BT25">
        <v>23</v>
      </c>
      <c r="BU25" s="47">
        <f t="shared" si="35"/>
        <v>1613.1864623243932</v>
      </c>
      <c r="BV25" s="47">
        <f t="shared" si="36"/>
        <v>129.05491698595145</v>
      </c>
      <c r="BW25" s="47">
        <f t="shared" si="37"/>
        <v>278.75862068965517</v>
      </c>
      <c r="BX25" s="47">
        <f>BU25+BV25+BW25</f>
        <v>2020.9999999999998</v>
      </c>
    </row>
    <row r="26" spans="1:76" ht="15" thickBot="1" x14ac:dyDescent="0.35">
      <c r="A26" s="14" t="s">
        <v>58</v>
      </c>
      <c r="B26" s="15"/>
      <c r="C26" s="16">
        <f t="shared" si="2"/>
        <v>0</v>
      </c>
      <c r="D26" s="15"/>
      <c r="E26" s="16">
        <f t="shared" si="3"/>
        <v>0</v>
      </c>
      <c r="F26" s="15"/>
      <c r="G26" s="16">
        <f t="shared" si="4"/>
        <v>0</v>
      </c>
      <c r="H26" s="15"/>
      <c r="I26" s="16">
        <f t="shared" si="5"/>
        <v>0</v>
      </c>
      <c r="J26" s="15"/>
      <c r="K26" s="16">
        <f t="shared" si="6"/>
        <v>0</v>
      </c>
      <c r="L26" s="15"/>
      <c r="M26" s="16">
        <f t="shared" si="39"/>
        <v>0</v>
      </c>
      <c r="N26" s="15"/>
      <c r="O26" s="16">
        <f t="shared" si="8"/>
        <v>0</v>
      </c>
      <c r="P26" s="15"/>
      <c r="Q26" s="16">
        <f t="shared" si="9"/>
        <v>0</v>
      </c>
      <c r="R26" s="15"/>
      <c r="S26" s="16">
        <f t="shared" si="10"/>
        <v>0</v>
      </c>
      <c r="T26" s="15"/>
      <c r="U26" s="16">
        <f t="shared" si="11"/>
        <v>0</v>
      </c>
      <c r="V26" s="15"/>
      <c r="W26" s="16">
        <f t="shared" si="12"/>
        <v>0</v>
      </c>
      <c r="X26" s="15"/>
      <c r="Y26" s="16">
        <f t="shared" si="13"/>
        <v>0</v>
      </c>
      <c r="Z26" s="15"/>
      <c r="AA26" s="16">
        <f t="shared" si="14"/>
        <v>0</v>
      </c>
      <c r="AB26" s="15"/>
      <c r="AC26" s="16">
        <f t="shared" si="15"/>
        <v>0</v>
      </c>
      <c r="AD26" s="15"/>
      <c r="AE26" s="16">
        <f t="shared" si="16"/>
        <v>0</v>
      </c>
      <c r="AF26" s="15"/>
      <c r="AG26" s="16">
        <f t="shared" si="17"/>
        <v>0</v>
      </c>
      <c r="AH26" s="15"/>
      <c r="AI26" s="16">
        <f t="shared" si="18"/>
        <v>0</v>
      </c>
      <c r="AJ26" s="15"/>
      <c r="AK26" s="16">
        <f t="shared" si="19"/>
        <v>0</v>
      </c>
      <c r="AL26" s="15"/>
      <c r="AM26" s="16">
        <f t="shared" si="20"/>
        <v>0</v>
      </c>
      <c r="AN26" s="15"/>
      <c r="AO26" s="16">
        <f t="shared" si="21"/>
        <v>0</v>
      </c>
      <c r="AP26" s="15"/>
      <c r="AQ26" s="16">
        <f t="shared" si="22"/>
        <v>0</v>
      </c>
      <c r="AR26" s="15"/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/>
      <c r="AY26" s="16">
        <f t="shared" si="26"/>
        <v>0</v>
      </c>
      <c r="AZ26" s="15"/>
      <c r="BA26" s="16">
        <f t="shared" si="27"/>
        <v>0</v>
      </c>
      <c r="BB26" s="15"/>
      <c r="BC26" s="16">
        <f t="shared" si="28"/>
        <v>0</v>
      </c>
      <c r="BD26" s="15"/>
      <c r="BE26" s="16">
        <f t="shared" si="29"/>
        <v>0</v>
      </c>
      <c r="BF26" s="15"/>
      <c r="BG26" s="16">
        <f t="shared" si="30"/>
        <v>0</v>
      </c>
      <c r="BH26" s="15"/>
      <c r="BI26" s="16">
        <f t="shared" si="31"/>
        <v>0</v>
      </c>
      <c r="BJ26" s="15"/>
      <c r="BK26" s="16">
        <f t="shared" si="32"/>
        <v>0</v>
      </c>
      <c r="BL26" s="15"/>
      <c r="BM26" s="16">
        <f t="shared" si="0"/>
        <v>0</v>
      </c>
      <c r="BN26" s="15"/>
      <c r="BO26" s="16">
        <f t="shared" si="33"/>
        <v>0</v>
      </c>
      <c r="BP26" s="15"/>
      <c r="BQ26" s="16">
        <f t="shared" si="34"/>
        <v>0</v>
      </c>
      <c r="BR26" s="22">
        <f t="shared" si="1"/>
        <v>0</v>
      </c>
      <c r="BS26" s="55"/>
      <c r="BT26">
        <v>24</v>
      </c>
      <c r="BU26" s="47">
        <f t="shared" si="35"/>
        <v>0</v>
      </c>
      <c r="BV26" s="47">
        <f t="shared" si="36"/>
        <v>0</v>
      </c>
      <c r="BW26" s="47">
        <f t="shared" si="37"/>
        <v>0</v>
      </c>
      <c r="BX26" s="47">
        <f>BU26+BV26+BW26</f>
        <v>0</v>
      </c>
    </row>
    <row r="27" spans="1:76" ht="15" thickBot="1" x14ac:dyDescent="0.35">
      <c r="A27" s="14" t="s">
        <v>59</v>
      </c>
      <c r="B27" s="15"/>
      <c r="C27" s="16">
        <f t="shared" si="2"/>
        <v>0</v>
      </c>
      <c r="D27" s="15"/>
      <c r="E27" s="16">
        <f t="shared" si="3"/>
        <v>0</v>
      </c>
      <c r="F27" s="15"/>
      <c r="G27" s="16">
        <f t="shared" si="4"/>
        <v>0</v>
      </c>
      <c r="H27" s="15"/>
      <c r="I27" s="16">
        <f t="shared" si="5"/>
        <v>0</v>
      </c>
      <c r="J27" s="15"/>
      <c r="K27" s="16">
        <f t="shared" si="6"/>
        <v>0</v>
      </c>
      <c r="L27" s="15"/>
      <c r="M27" s="16">
        <f t="shared" si="39"/>
        <v>0</v>
      </c>
      <c r="N27" s="15"/>
      <c r="O27" s="16">
        <f t="shared" si="8"/>
        <v>0</v>
      </c>
      <c r="P27" s="15"/>
      <c r="Q27" s="16">
        <f t="shared" si="9"/>
        <v>0</v>
      </c>
      <c r="R27" s="15"/>
      <c r="S27" s="16">
        <f t="shared" si="10"/>
        <v>0</v>
      </c>
      <c r="T27" s="15"/>
      <c r="U27" s="16">
        <f t="shared" si="11"/>
        <v>0</v>
      </c>
      <c r="V27" s="15"/>
      <c r="W27" s="16">
        <f t="shared" si="12"/>
        <v>0</v>
      </c>
      <c r="X27" s="15"/>
      <c r="Y27" s="16">
        <f t="shared" si="13"/>
        <v>0</v>
      </c>
      <c r="Z27" s="15"/>
      <c r="AA27" s="16">
        <f t="shared" si="14"/>
        <v>0</v>
      </c>
      <c r="AB27" s="15"/>
      <c r="AC27" s="16">
        <f t="shared" si="15"/>
        <v>0</v>
      </c>
      <c r="AD27" s="15"/>
      <c r="AE27" s="16">
        <f t="shared" si="16"/>
        <v>0</v>
      </c>
      <c r="AF27" s="15"/>
      <c r="AG27" s="16">
        <f t="shared" si="17"/>
        <v>0</v>
      </c>
      <c r="AH27" s="15"/>
      <c r="AI27" s="16">
        <f t="shared" si="18"/>
        <v>0</v>
      </c>
      <c r="AJ27" s="15"/>
      <c r="AK27" s="16">
        <f t="shared" si="19"/>
        <v>0</v>
      </c>
      <c r="AL27" s="15"/>
      <c r="AM27" s="16">
        <f t="shared" si="20"/>
        <v>0</v>
      </c>
      <c r="AN27" s="15"/>
      <c r="AO27" s="16">
        <f t="shared" si="21"/>
        <v>0</v>
      </c>
      <c r="AP27" s="15"/>
      <c r="AQ27" s="16">
        <f t="shared" si="22"/>
        <v>0</v>
      </c>
      <c r="AR27" s="15"/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/>
      <c r="AY27" s="16">
        <f t="shared" si="26"/>
        <v>0</v>
      </c>
      <c r="AZ27" s="15"/>
      <c r="BA27" s="16">
        <f t="shared" si="27"/>
        <v>0</v>
      </c>
      <c r="BB27" s="15"/>
      <c r="BC27" s="16">
        <f t="shared" si="28"/>
        <v>0</v>
      </c>
      <c r="BD27" s="15"/>
      <c r="BE27" s="16">
        <f t="shared" si="29"/>
        <v>0</v>
      </c>
      <c r="BF27" s="15"/>
      <c r="BG27" s="16">
        <f t="shared" si="30"/>
        <v>0</v>
      </c>
      <c r="BH27" s="15"/>
      <c r="BI27" s="16">
        <f t="shared" si="31"/>
        <v>0</v>
      </c>
      <c r="BJ27" s="15"/>
      <c r="BK27" s="16">
        <f t="shared" si="32"/>
        <v>0</v>
      </c>
      <c r="BL27" s="15"/>
      <c r="BM27" s="16">
        <f t="shared" si="0"/>
        <v>0</v>
      </c>
      <c r="BN27" s="15"/>
      <c r="BO27" s="16">
        <f t="shared" si="33"/>
        <v>0</v>
      </c>
      <c r="BP27" s="15"/>
      <c r="BQ27" s="16">
        <f t="shared" si="34"/>
        <v>0</v>
      </c>
      <c r="BR27" s="22">
        <f t="shared" si="1"/>
        <v>0</v>
      </c>
      <c r="BS27" s="55"/>
      <c r="BT27">
        <v>25</v>
      </c>
      <c r="BU27" s="47">
        <f t="shared" si="35"/>
        <v>0</v>
      </c>
      <c r="BV27" s="47">
        <f t="shared" si="36"/>
        <v>0</v>
      </c>
      <c r="BW27" s="47">
        <f t="shared" si="37"/>
        <v>0</v>
      </c>
      <c r="BX27" s="47">
        <f t="shared" si="38"/>
        <v>0</v>
      </c>
    </row>
    <row r="28" spans="1:76" ht="15" thickBot="1" x14ac:dyDescent="0.35">
      <c r="A28" s="14" t="s">
        <v>60</v>
      </c>
      <c r="B28" s="15">
        <v>1</v>
      </c>
      <c r="C28" s="16">
        <f t="shared" si="2"/>
        <v>71</v>
      </c>
      <c r="D28" s="15">
        <v>5</v>
      </c>
      <c r="E28" s="16">
        <f t="shared" si="3"/>
        <v>135</v>
      </c>
      <c r="F28" s="15">
        <v>0</v>
      </c>
      <c r="G28" s="16">
        <f t="shared" si="4"/>
        <v>0</v>
      </c>
      <c r="H28" s="15">
        <v>4</v>
      </c>
      <c r="I28" s="16">
        <f t="shared" si="5"/>
        <v>280</v>
      </c>
      <c r="J28" s="15"/>
      <c r="K28" s="16">
        <f t="shared" si="6"/>
        <v>0</v>
      </c>
      <c r="L28" s="15">
        <v>5</v>
      </c>
      <c r="M28" s="16">
        <f t="shared" si="39"/>
        <v>355</v>
      </c>
      <c r="N28" s="15">
        <v>0</v>
      </c>
      <c r="O28" s="16">
        <f t="shared" si="8"/>
        <v>0</v>
      </c>
      <c r="P28" s="15">
        <v>0</v>
      </c>
      <c r="Q28" s="16">
        <f t="shared" si="9"/>
        <v>0</v>
      </c>
      <c r="R28" s="15">
        <v>0</v>
      </c>
      <c r="S28" s="16">
        <f t="shared" si="10"/>
        <v>0</v>
      </c>
      <c r="T28" s="15">
        <v>5</v>
      </c>
      <c r="U28" s="16">
        <f t="shared" si="11"/>
        <v>700</v>
      </c>
      <c r="V28" s="15">
        <v>0</v>
      </c>
      <c r="W28" s="16">
        <f t="shared" si="12"/>
        <v>0</v>
      </c>
      <c r="X28" s="15">
        <v>5</v>
      </c>
      <c r="Y28" s="16">
        <f t="shared" si="13"/>
        <v>360</v>
      </c>
      <c r="Z28" s="15">
        <v>0</v>
      </c>
      <c r="AA28" s="16">
        <f t="shared" si="14"/>
        <v>0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1</v>
      </c>
      <c r="AI28" s="16">
        <f t="shared" si="18"/>
        <v>180</v>
      </c>
      <c r="AJ28" s="15">
        <v>0</v>
      </c>
      <c r="AK28" s="16">
        <f t="shared" si="19"/>
        <v>0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0</v>
      </c>
      <c r="AQ28" s="16">
        <f t="shared" si="22"/>
        <v>0</v>
      </c>
      <c r="AR28" s="15">
        <v>0</v>
      </c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>
        <v>0</v>
      </c>
      <c r="AY28" s="16">
        <f t="shared" si="26"/>
        <v>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0</v>
      </c>
      <c r="BG28" s="16">
        <f t="shared" si="30"/>
        <v>0</v>
      </c>
      <c r="BH28" s="15">
        <v>0</v>
      </c>
      <c r="BI28" s="16">
        <f t="shared" si="31"/>
        <v>0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0</v>
      </c>
      <c r="BO28" s="16">
        <f t="shared" si="33"/>
        <v>0</v>
      </c>
      <c r="BP28" s="15">
        <v>0</v>
      </c>
      <c r="BQ28" s="16">
        <f t="shared" si="34"/>
        <v>0</v>
      </c>
      <c r="BR28" s="22">
        <f t="shared" si="1"/>
        <v>2081</v>
      </c>
      <c r="BS28" s="55">
        <v>18</v>
      </c>
      <c r="BT28">
        <v>26</v>
      </c>
      <c r="BU28" s="47">
        <f t="shared" si="35"/>
        <v>1661.0791826309069</v>
      </c>
      <c r="BV28" s="47">
        <f t="shared" si="36"/>
        <v>132.88633461047255</v>
      </c>
      <c r="BW28" s="47">
        <f t="shared" si="37"/>
        <v>287.03448275862075</v>
      </c>
      <c r="BX28" s="47">
        <f t="shared" si="38"/>
        <v>2081.0000000000005</v>
      </c>
    </row>
    <row r="29" spans="1:76" ht="15" thickBot="1" x14ac:dyDescent="0.35">
      <c r="A29" s="14" t="s">
        <v>61</v>
      </c>
      <c r="B29" s="15">
        <v>0</v>
      </c>
      <c r="C29" s="16">
        <f t="shared" si="2"/>
        <v>0</v>
      </c>
      <c r="D29" s="15">
        <v>8</v>
      </c>
      <c r="E29" s="16">
        <f t="shared" si="3"/>
        <v>216</v>
      </c>
      <c r="F29" s="15">
        <v>0</v>
      </c>
      <c r="G29" s="16">
        <f t="shared" si="4"/>
        <v>0</v>
      </c>
      <c r="H29" s="15">
        <v>6</v>
      </c>
      <c r="I29" s="16">
        <f t="shared" si="5"/>
        <v>420</v>
      </c>
      <c r="J29" s="15"/>
      <c r="K29" s="16">
        <f t="shared" si="6"/>
        <v>0</v>
      </c>
      <c r="L29" s="15">
        <v>5</v>
      </c>
      <c r="M29" s="16">
        <f t="shared" si="39"/>
        <v>355</v>
      </c>
      <c r="N29" s="15">
        <v>0</v>
      </c>
      <c r="O29" s="16">
        <f t="shared" si="8"/>
        <v>0</v>
      </c>
      <c r="P29" s="15">
        <v>0</v>
      </c>
      <c r="Q29" s="16">
        <f t="shared" si="9"/>
        <v>0</v>
      </c>
      <c r="R29" s="15">
        <v>0</v>
      </c>
      <c r="S29" s="16">
        <f t="shared" si="10"/>
        <v>0</v>
      </c>
      <c r="T29" s="15">
        <v>3</v>
      </c>
      <c r="U29" s="16">
        <f t="shared" si="11"/>
        <v>420</v>
      </c>
      <c r="V29" s="15">
        <v>0</v>
      </c>
      <c r="W29" s="16">
        <f t="shared" si="12"/>
        <v>0</v>
      </c>
      <c r="X29" s="15">
        <v>3</v>
      </c>
      <c r="Y29" s="16">
        <f t="shared" si="13"/>
        <v>216</v>
      </c>
      <c r="Z29" s="15">
        <v>4</v>
      </c>
      <c r="AA29" s="16">
        <f t="shared" si="14"/>
        <v>352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0</v>
      </c>
      <c r="AM29" s="16">
        <f t="shared" si="20"/>
        <v>0</v>
      </c>
      <c r="AN29" s="15">
        <v>0</v>
      </c>
      <c r="AO29" s="16">
        <f t="shared" si="21"/>
        <v>0</v>
      </c>
      <c r="AP29" s="15">
        <v>0</v>
      </c>
      <c r="AQ29" s="16">
        <f t="shared" si="22"/>
        <v>0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1</v>
      </c>
      <c r="BG29" s="16">
        <f t="shared" si="30"/>
        <v>9</v>
      </c>
      <c r="BH29" s="15">
        <v>0</v>
      </c>
      <c r="BI29" s="16">
        <f t="shared" si="31"/>
        <v>0</v>
      </c>
      <c r="BJ29" s="15">
        <v>0</v>
      </c>
      <c r="BK29" s="16">
        <f t="shared" si="32"/>
        <v>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22">
        <f t="shared" si="1"/>
        <v>1988</v>
      </c>
      <c r="BS29" s="55">
        <v>18</v>
      </c>
      <c r="BT29">
        <v>27</v>
      </c>
      <c r="BU29" s="47">
        <f t="shared" si="35"/>
        <v>1586.845466155811</v>
      </c>
      <c r="BV29" s="47">
        <f t="shared" si="36"/>
        <v>126.94763729246488</v>
      </c>
      <c r="BW29" s="47">
        <f t="shared" si="37"/>
        <v>274.20689655172413</v>
      </c>
      <c r="BX29" s="47">
        <f>BU29+BV29+BW29</f>
        <v>1988</v>
      </c>
    </row>
    <row r="30" spans="1:76" ht="15" thickBot="1" x14ac:dyDescent="0.35">
      <c r="A30" s="14" t="s">
        <v>62</v>
      </c>
      <c r="B30" s="15">
        <v>0</v>
      </c>
      <c r="C30" s="16">
        <f t="shared" si="2"/>
        <v>0</v>
      </c>
      <c r="D30" s="15">
        <v>6</v>
      </c>
      <c r="E30" s="16">
        <f t="shared" si="3"/>
        <v>162</v>
      </c>
      <c r="F30" s="15">
        <v>0</v>
      </c>
      <c r="G30" s="16">
        <f t="shared" si="4"/>
        <v>0</v>
      </c>
      <c r="H30" s="15">
        <v>3</v>
      </c>
      <c r="I30" s="16">
        <f t="shared" si="5"/>
        <v>210</v>
      </c>
      <c r="J30" s="15"/>
      <c r="K30" s="16">
        <f t="shared" si="6"/>
        <v>0</v>
      </c>
      <c r="L30" s="15">
        <v>5</v>
      </c>
      <c r="M30" s="16">
        <f t="shared" si="39"/>
        <v>355</v>
      </c>
      <c r="N30" s="15">
        <v>2</v>
      </c>
      <c r="O30" s="16">
        <f t="shared" si="8"/>
        <v>256</v>
      </c>
      <c r="P30" s="15">
        <v>0</v>
      </c>
      <c r="Q30" s="16">
        <f t="shared" si="9"/>
        <v>0</v>
      </c>
      <c r="R30" s="15">
        <v>0</v>
      </c>
      <c r="S30" s="16">
        <f t="shared" si="10"/>
        <v>0</v>
      </c>
      <c r="T30" s="15">
        <v>2</v>
      </c>
      <c r="U30" s="16">
        <f t="shared" si="11"/>
        <v>280</v>
      </c>
      <c r="V30" s="15">
        <v>0</v>
      </c>
      <c r="W30" s="16">
        <f t="shared" si="12"/>
        <v>0</v>
      </c>
      <c r="X30" s="15">
        <v>5</v>
      </c>
      <c r="Y30" s="16">
        <f t="shared" si="13"/>
        <v>360</v>
      </c>
      <c r="Z30" s="15">
        <v>0</v>
      </c>
      <c r="AA30" s="16">
        <f t="shared" si="14"/>
        <v>0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0</v>
      </c>
      <c r="AI30" s="16">
        <f t="shared" si="18"/>
        <v>0</v>
      </c>
      <c r="AJ30" s="15">
        <v>2</v>
      </c>
      <c r="AK30" s="16">
        <f t="shared" si="19"/>
        <v>290</v>
      </c>
      <c r="AL30" s="15">
        <v>0</v>
      </c>
      <c r="AM30" s="16">
        <f t="shared" si="20"/>
        <v>0</v>
      </c>
      <c r="AN30" s="15">
        <v>0</v>
      </c>
      <c r="AO30" s="16">
        <f t="shared" si="21"/>
        <v>0</v>
      </c>
      <c r="AP30" s="15">
        <v>1</v>
      </c>
      <c r="AQ30" s="16">
        <f t="shared" si="22"/>
        <v>95</v>
      </c>
      <c r="AR30" s="15">
        <v>0</v>
      </c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26"/>
        <v>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5</v>
      </c>
      <c r="BI30" s="16">
        <f t="shared" si="31"/>
        <v>5</v>
      </c>
      <c r="BJ30" s="15">
        <v>0</v>
      </c>
      <c r="BK30" s="16">
        <f t="shared" si="32"/>
        <v>0</v>
      </c>
      <c r="BL30" s="15">
        <v>0</v>
      </c>
      <c r="BM30" s="16">
        <f t="shared" si="0"/>
        <v>0</v>
      </c>
      <c r="BN30" s="15">
        <v>0</v>
      </c>
      <c r="BO30" s="16">
        <f t="shared" si="33"/>
        <v>0</v>
      </c>
      <c r="BP30" s="15">
        <v>0</v>
      </c>
      <c r="BQ30" s="16">
        <f t="shared" si="34"/>
        <v>0</v>
      </c>
      <c r="BR30" s="22">
        <f t="shared" si="1"/>
        <v>2013</v>
      </c>
      <c r="BS30" s="55">
        <v>19</v>
      </c>
      <c r="BT30">
        <v>28</v>
      </c>
      <c r="BU30" s="47">
        <f t="shared" si="35"/>
        <v>1606.8007662835248</v>
      </c>
      <c r="BV30" s="47">
        <f t="shared" si="36"/>
        <v>128.544061302682</v>
      </c>
      <c r="BW30" s="47">
        <f t="shared" si="37"/>
        <v>277.65517241379308</v>
      </c>
      <c r="BX30" s="47">
        <f>BU30+BV30+BW30</f>
        <v>2012.9999999999998</v>
      </c>
    </row>
    <row r="31" spans="1:76" ht="15" thickBot="1" x14ac:dyDescent="0.35">
      <c r="A31" s="14" t="s">
        <v>63</v>
      </c>
      <c r="B31" s="15">
        <v>0</v>
      </c>
      <c r="C31" s="16">
        <f t="shared" si="2"/>
        <v>0</v>
      </c>
      <c r="D31" s="15">
        <v>14</v>
      </c>
      <c r="E31" s="16">
        <f t="shared" si="3"/>
        <v>378</v>
      </c>
      <c r="F31" s="15">
        <v>0</v>
      </c>
      <c r="G31" s="16">
        <f t="shared" si="4"/>
        <v>0</v>
      </c>
      <c r="H31" s="15">
        <v>7</v>
      </c>
      <c r="I31" s="16">
        <f t="shared" si="5"/>
        <v>490</v>
      </c>
      <c r="J31" s="15"/>
      <c r="K31" s="16">
        <f t="shared" si="6"/>
        <v>0</v>
      </c>
      <c r="L31" s="15">
        <v>5</v>
      </c>
      <c r="M31" s="16">
        <f t="shared" si="39"/>
        <v>355</v>
      </c>
      <c r="N31" s="15">
        <v>0</v>
      </c>
      <c r="O31" s="16">
        <f t="shared" si="8"/>
        <v>0</v>
      </c>
      <c r="P31" s="15">
        <v>1</v>
      </c>
      <c r="Q31" s="16">
        <f t="shared" si="9"/>
        <v>138</v>
      </c>
      <c r="R31" s="15">
        <v>0</v>
      </c>
      <c r="S31" s="16">
        <f t="shared" si="10"/>
        <v>0</v>
      </c>
      <c r="T31" s="15">
        <v>2</v>
      </c>
      <c r="U31" s="16">
        <f t="shared" si="11"/>
        <v>280</v>
      </c>
      <c r="V31" s="15">
        <v>1</v>
      </c>
      <c r="W31" s="16">
        <f t="shared" si="12"/>
        <v>65</v>
      </c>
      <c r="X31" s="15">
        <v>6</v>
      </c>
      <c r="Y31" s="16">
        <f t="shared" si="13"/>
        <v>432</v>
      </c>
      <c r="Z31" s="15">
        <v>1</v>
      </c>
      <c r="AA31" s="16">
        <f t="shared" si="14"/>
        <v>88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0</v>
      </c>
      <c r="AI31" s="16">
        <f t="shared" si="18"/>
        <v>0</v>
      </c>
      <c r="AJ31" s="15">
        <v>0</v>
      </c>
      <c r="AK31" s="16">
        <f t="shared" si="19"/>
        <v>0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0</v>
      </c>
      <c r="AQ31" s="16">
        <f t="shared" si="22"/>
        <v>0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0</v>
      </c>
      <c r="BK31" s="16">
        <f t="shared" si="32"/>
        <v>0</v>
      </c>
      <c r="BL31" s="15">
        <v>0</v>
      </c>
      <c r="BM31" s="16">
        <f t="shared" si="0"/>
        <v>0</v>
      </c>
      <c r="BN31" s="15">
        <v>0</v>
      </c>
      <c r="BO31" s="16">
        <f t="shared" si="33"/>
        <v>0</v>
      </c>
      <c r="BP31" s="15">
        <v>0</v>
      </c>
      <c r="BQ31" s="16">
        <f t="shared" si="34"/>
        <v>0</v>
      </c>
      <c r="BR31" s="22">
        <f t="shared" si="1"/>
        <v>2226</v>
      </c>
      <c r="BS31" s="55">
        <v>20</v>
      </c>
      <c r="BT31">
        <v>29</v>
      </c>
      <c r="BU31" s="47">
        <f t="shared" si="35"/>
        <v>1776.8199233716475</v>
      </c>
      <c r="BV31" s="47">
        <f t="shared" si="36"/>
        <v>142.14559386973181</v>
      </c>
      <c r="BW31" s="47">
        <f t="shared" si="37"/>
        <v>307.0344827586207</v>
      </c>
      <c r="BX31" s="47">
        <f>BU31+BV31+BW31</f>
        <v>2226</v>
      </c>
    </row>
    <row r="32" spans="1:76" ht="15" thickBot="1" x14ac:dyDescent="0.35">
      <c r="A32" s="14" t="s">
        <v>64</v>
      </c>
      <c r="B32" s="15">
        <v>1</v>
      </c>
      <c r="C32" s="16">
        <f t="shared" si="2"/>
        <v>71</v>
      </c>
      <c r="D32" s="15">
        <v>7</v>
      </c>
      <c r="E32" s="16">
        <f t="shared" si="3"/>
        <v>189</v>
      </c>
      <c r="F32" s="15">
        <v>0</v>
      </c>
      <c r="G32" s="16">
        <f t="shared" si="4"/>
        <v>0</v>
      </c>
      <c r="H32" s="15">
        <v>1</v>
      </c>
      <c r="I32" s="16">
        <f t="shared" si="5"/>
        <v>70</v>
      </c>
      <c r="J32" s="15"/>
      <c r="K32" s="16">
        <f t="shared" si="6"/>
        <v>0</v>
      </c>
      <c r="L32" s="15">
        <v>4</v>
      </c>
      <c r="M32" s="16">
        <f t="shared" si="39"/>
        <v>284</v>
      </c>
      <c r="N32" s="15">
        <v>0</v>
      </c>
      <c r="O32" s="16">
        <f t="shared" si="8"/>
        <v>0</v>
      </c>
      <c r="P32" s="15">
        <v>0</v>
      </c>
      <c r="Q32" s="16">
        <f t="shared" si="9"/>
        <v>0</v>
      </c>
      <c r="R32" s="15">
        <v>0</v>
      </c>
      <c r="S32" s="16">
        <f t="shared" si="10"/>
        <v>0</v>
      </c>
      <c r="T32" s="15">
        <v>2</v>
      </c>
      <c r="U32" s="16">
        <f t="shared" si="11"/>
        <v>280</v>
      </c>
      <c r="V32" s="15">
        <v>1</v>
      </c>
      <c r="W32" s="16">
        <f t="shared" si="12"/>
        <v>65</v>
      </c>
      <c r="X32" s="15">
        <v>8</v>
      </c>
      <c r="Y32" s="16">
        <f t="shared" si="13"/>
        <v>576</v>
      </c>
      <c r="Z32" s="15">
        <v>0</v>
      </c>
      <c r="AA32" s="16">
        <f t="shared" si="14"/>
        <v>0</v>
      </c>
      <c r="AB32" s="15">
        <v>0</v>
      </c>
      <c r="AC32" s="16">
        <f t="shared" si="15"/>
        <v>0</v>
      </c>
      <c r="AD32" s="15"/>
      <c r="AE32" s="16">
        <f t="shared" si="16"/>
        <v>0</v>
      </c>
      <c r="AF32" s="15">
        <v>0</v>
      </c>
      <c r="AG32" s="16">
        <f t="shared" si="17"/>
        <v>0</v>
      </c>
      <c r="AH32" s="15">
        <v>0</v>
      </c>
      <c r="AI32" s="16">
        <f t="shared" si="18"/>
        <v>0</v>
      </c>
      <c r="AJ32" s="15">
        <v>0</v>
      </c>
      <c r="AK32" s="16">
        <f t="shared" si="19"/>
        <v>0</v>
      </c>
      <c r="AL32" s="15">
        <v>2</v>
      </c>
      <c r="AM32" s="16">
        <f t="shared" si="20"/>
        <v>278</v>
      </c>
      <c r="AN32" s="15">
        <v>0</v>
      </c>
      <c r="AO32" s="16">
        <f t="shared" si="21"/>
        <v>0</v>
      </c>
      <c r="AP32" s="15">
        <v>0</v>
      </c>
      <c r="AQ32" s="16">
        <f t="shared" si="22"/>
        <v>0</v>
      </c>
      <c r="AR32" s="15">
        <v>1</v>
      </c>
      <c r="AS32" s="16">
        <f t="shared" si="23"/>
        <v>47</v>
      </c>
      <c r="AT32" s="15"/>
      <c r="AU32" s="16">
        <f t="shared" si="24"/>
        <v>0</v>
      </c>
      <c r="AV32" s="15"/>
      <c r="AW32" s="16">
        <f t="shared" si="25"/>
        <v>0</v>
      </c>
      <c r="AX32" s="15">
        <v>0</v>
      </c>
      <c r="AY32" s="16">
        <f t="shared" si="26"/>
        <v>0</v>
      </c>
      <c r="AZ32" s="15">
        <v>0</v>
      </c>
      <c r="BA32" s="16">
        <f t="shared" si="27"/>
        <v>0</v>
      </c>
      <c r="BB32" s="15">
        <v>0</v>
      </c>
      <c r="BC32" s="16">
        <f t="shared" si="28"/>
        <v>0</v>
      </c>
      <c r="BD32" s="15">
        <v>4</v>
      </c>
      <c r="BE32" s="16">
        <f t="shared" si="29"/>
        <v>144</v>
      </c>
      <c r="BF32" s="15">
        <v>0</v>
      </c>
      <c r="BG32" s="16">
        <f t="shared" si="30"/>
        <v>0</v>
      </c>
      <c r="BH32" s="15">
        <v>0</v>
      </c>
      <c r="BI32" s="16">
        <f t="shared" si="31"/>
        <v>0</v>
      </c>
      <c r="BJ32" s="15">
        <v>0</v>
      </c>
      <c r="BK32" s="16">
        <f t="shared" si="32"/>
        <v>0</v>
      </c>
      <c r="BL32" s="15">
        <v>0</v>
      </c>
      <c r="BM32" s="16">
        <f t="shared" si="0"/>
        <v>0</v>
      </c>
      <c r="BN32" s="15">
        <v>0</v>
      </c>
      <c r="BO32" s="16">
        <f t="shared" si="33"/>
        <v>0</v>
      </c>
      <c r="BP32" s="15">
        <v>0</v>
      </c>
      <c r="BQ32" s="16">
        <f t="shared" si="34"/>
        <v>0</v>
      </c>
      <c r="BR32" s="22">
        <f t="shared" si="1"/>
        <v>2004</v>
      </c>
      <c r="BS32" s="55">
        <v>18</v>
      </c>
      <c r="BT32">
        <v>30</v>
      </c>
      <c r="BU32" s="47">
        <f t="shared" si="35"/>
        <v>1599.6168582375478</v>
      </c>
      <c r="BV32" s="47">
        <f t="shared" si="36"/>
        <v>127.96934865900383</v>
      </c>
      <c r="BW32" s="47">
        <f t="shared" si="37"/>
        <v>276.41379310344826</v>
      </c>
      <c r="BX32" s="47">
        <f>BU32+BV32+BW32</f>
        <v>2004</v>
      </c>
    </row>
    <row r="33" spans="1:76" ht="15" thickBot="1" x14ac:dyDescent="0.35">
      <c r="A33" s="14" t="s">
        <v>65</v>
      </c>
      <c r="B33" s="36"/>
      <c r="C33" s="37">
        <f t="shared" si="2"/>
        <v>0</v>
      </c>
      <c r="D33" s="36"/>
      <c r="E33" s="37">
        <f t="shared" si="3"/>
        <v>0</v>
      </c>
      <c r="F33" s="36"/>
      <c r="G33" s="37">
        <f t="shared" si="4"/>
        <v>0</v>
      </c>
      <c r="H33" s="36"/>
      <c r="I33" s="37">
        <f t="shared" si="5"/>
        <v>0</v>
      </c>
      <c r="J33" s="36"/>
      <c r="K33" s="37">
        <f t="shared" si="6"/>
        <v>0</v>
      </c>
      <c r="L33" s="36"/>
      <c r="M33" s="37">
        <f t="shared" si="39"/>
        <v>0</v>
      </c>
      <c r="N33" s="36"/>
      <c r="O33" s="37">
        <f t="shared" si="8"/>
        <v>0</v>
      </c>
      <c r="P33" s="36"/>
      <c r="Q33" s="37">
        <f t="shared" si="9"/>
        <v>0</v>
      </c>
      <c r="R33" s="36"/>
      <c r="S33" s="37">
        <f t="shared" si="10"/>
        <v>0</v>
      </c>
      <c r="T33" s="36"/>
      <c r="U33" s="37">
        <f t="shared" si="11"/>
        <v>0</v>
      </c>
      <c r="V33" s="36"/>
      <c r="W33" s="37">
        <f t="shared" si="12"/>
        <v>0</v>
      </c>
      <c r="X33" s="36"/>
      <c r="Y33" s="37">
        <f t="shared" si="13"/>
        <v>0</v>
      </c>
      <c r="Z33" s="36"/>
      <c r="AA33" s="37">
        <f t="shared" si="14"/>
        <v>0</v>
      </c>
      <c r="AB33" s="36"/>
      <c r="AC33" s="37">
        <f t="shared" si="15"/>
        <v>0</v>
      </c>
      <c r="AD33" s="36"/>
      <c r="AE33" s="37">
        <f t="shared" si="16"/>
        <v>0</v>
      </c>
      <c r="AF33" s="36"/>
      <c r="AG33" s="37">
        <f t="shared" si="17"/>
        <v>0</v>
      </c>
      <c r="AH33" s="36"/>
      <c r="AI33" s="37">
        <f t="shared" si="18"/>
        <v>0</v>
      </c>
      <c r="AJ33" s="36"/>
      <c r="AK33" s="37">
        <f t="shared" si="19"/>
        <v>0</v>
      </c>
      <c r="AL33" s="36"/>
      <c r="AM33" s="37">
        <f t="shared" si="20"/>
        <v>0</v>
      </c>
      <c r="AN33" s="36"/>
      <c r="AO33" s="37">
        <f t="shared" si="21"/>
        <v>0</v>
      </c>
      <c r="AP33" s="36"/>
      <c r="AQ33" s="37">
        <f t="shared" si="22"/>
        <v>0</v>
      </c>
      <c r="AR33" s="36"/>
      <c r="AS33" s="37">
        <f t="shared" si="23"/>
        <v>0</v>
      </c>
      <c r="AT33" s="36"/>
      <c r="AU33" s="37">
        <f t="shared" si="24"/>
        <v>0</v>
      </c>
      <c r="AV33" s="36"/>
      <c r="AW33" s="37">
        <f t="shared" si="25"/>
        <v>0</v>
      </c>
      <c r="AX33" s="36"/>
      <c r="AY33" s="37">
        <f t="shared" si="26"/>
        <v>0</v>
      </c>
      <c r="AZ33" s="36"/>
      <c r="BA33" s="37">
        <f t="shared" si="27"/>
        <v>0</v>
      </c>
      <c r="BB33" s="36"/>
      <c r="BC33" s="37">
        <f t="shared" si="28"/>
        <v>0</v>
      </c>
      <c r="BD33" s="36"/>
      <c r="BE33" s="37">
        <f t="shared" si="29"/>
        <v>0</v>
      </c>
      <c r="BF33" s="36"/>
      <c r="BG33" s="37">
        <f t="shared" si="30"/>
        <v>0</v>
      </c>
      <c r="BH33" s="36"/>
      <c r="BI33" s="37">
        <f t="shared" si="31"/>
        <v>0</v>
      </c>
      <c r="BJ33" s="36"/>
      <c r="BK33" s="37">
        <f t="shared" si="32"/>
        <v>0</v>
      </c>
      <c r="BL33" s="36"/>
      <c r="BM33" s="37">
        <f t="shared" si="0"/>
        <v>0</v>
      </c>
      <c r="BN33" s="36"/>
      <c r="BO33" s="37">
        <f t="shared" si="33"/>
        <v>0</v>
      </c>
      <c r="BP33" s="36"/>
      <c r="BQ33" s="37">
        <f t="shared" si="34"/>
        <v>0</v>
      </c>
      <c r="BR33" s="25">
        <f t="shared" si="1"/>
        <v>0</v>
      </c>
      <c r="BS33" s="56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47">
        <f t="shared" si="38"/>
        <v>0</v>
      </c>
    </row>
    <row r="34" spans="1:76" ht="15" thickBot="1" x14ac:dyDescent="0.35">
      <c r="A34" s="14" t="s">
        <v>66</v>
      </c>
      <c r="B34" s="17">
        <f>SUM(B3:B33)</f>
        <v>18</v>
      </c>
      <c r="C34" s="18">
        <f>SUM(C3:C33)</f>
        <v>1278</v>
      </c>
      <c r="D34" s="17">
        <f>SUM(D3:D33)</f>
        <v>106</v>
      </c>
      <c r="E34" s="18">
        <f t="shared" ref="E34:O34" si="40">SUM(E3:E33)</f>
        <v>2862</v>
      </c>
      <c r="F34" s="17">
        <f t="shared" si="40"/>
        <v>20</v>
      </c>
      <c r="G34" s="18">
        <f t="shared" si="40"/>
        <v>1080</v>
      </c>
      <c r="H34" s="17">
        <f t="shared" si="40"/>
        <v>72</v>
      </c>
      <c r="I34" s="18">
        <f t="shared" si="40"/>
        <v>5040</v>
      </c>
      <c r="J34" s="17">
        <f t="shared" si="40"/>
        <v>0</v>
      </c>
      <c r="K34" s="18">
        <f t="shared" si="40"/>
        <v>0</v>
      </c>
      <c r="L34" s="17">
        <f t="shared" si="40"/>
        <v>76</v>
      </c>
      <c r="M34" s="18">
        <f t="shared" si="40"/>
        <v>5396</v>
      </c>
      <c r="N34" s="17">
        <f t="shared" si="40"/>
        <v>7</v>
      </c>
      <c r="O34" s="18">
        <f t="shared" si="40"/>
        <v>896</v>
      </c>
      <c r="P34" s="17">
        <f>SUM(P3:P33)</f>
        <v>4</v>
      </c>
      <c r="Q34" s="18">
        <f>SUM(Q3:Q33)</f>
        <v>552</v>
      </c>
      <c r="R34" s="17">
        <f t="shared" ref="R34:AC34" si="41">SUM(R3:R33)</f>
        <v>5</v>
      </c>
      <c r="S34" s="18">
        <f t="shared" si="41"/>
        <v>725</v>
      </c>
      <c r="T34" s="17">
        <f t="shared" si="41"/>
        <v>54</v>
      </c>
      <c r="U34" s="18">
        <f t="shared" si="41"/>
        <v>7560</v>
      </c>
      <c r="V34" s="17">
        <f t="shared" si="41"/>
        <v>15</v>
      </c>
      <c r="W34" s="18">
        <f t="shared" si="41"/>
        <v>975</v>
      </c>
      <c r="X34" s="17">
        <f t="shared" si="41"/>
        <v>74</v>
      </c>
      <c r="Y34" s="18">
        <f t="shared" si="41"/>
        <v>5328</v>
      </c>
      <c r="Z34" s="17">
        <f t="shared" si="41"/>
        <v>20</v>
      </c>
      <c r="AA34" s="18">
        <f t="shared" si="41"/>
        <v>1760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1</v>
      </c>
      <c r="AG34" s="18">
        <f t="shared" si="42"/>
        <v>170</v>
      </c>
      <c r="AH34" s="17">
        <f t="shared" si="42"/>
        <v>8</v>
      </c>
      <c r="AI34" s="18">
        <f t="shared" si="42"/>
        <v>1440</v>
      </c>
      <c r="AJ34" s="17">
        <f t="shared" si="42"/>
        <v>2</v>
      </c>
      <c r="AK34" s="18">
        <f t="shared" si="42"/>
        <v>290</v>
      </c>
      <c r="AL34" s="17">
        <f>SUM(AL3:AL33)</f>
        <v>5</v>
      </c>
      <c r="AM34" s="18">
        <f t="shared" ref="AM34:AQ34" si="43">SUM(AM3:AM33)</f>
        <v>695</v>
      </c>
      <c r="AN34" s="17">
        <f t="shared" si="43"/>
        <v>0</v>
      </c>
      <c r="AO34" s="18">
        <f t="shared" si="43"/>
        <v>0</v>
      </c>
      <c r="AP34" s="17">
        <f t="shared" si="43"/>
        <v>3</v>
      </c>
      <c r="AQ34" s="18">
        <f t="shared" si="43"/>
        <v>285</v>
      </c>
      <c r="AR34" s="17">
        <f>SUM(AR3:AR33)</f>
        <v>5</v>
      </c>
      <c r="AS34" s="18">
        <f t="shared" ref="AS34:BK34" si="44">SUM(AS3:AS33)</f>
        <v>235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2</v>
      </c>
      <c r="AY34" s="18">
        <f t="shared" si="44"/>
        <v>220</v>
      </c>
      <c r="AZ34" s="17">
        <f t="shared" si="44"/>
        <v>0</v>
      </c>
      <c r="BA34" s="18">
        <f t="shared" si="44"/>
        <v>0</v>
      </c>
      <c r="BB34" s="17">
        <f t="shared" si="44"/>
        <v>0</v>
      </c>
      <c r="BC34" s="18">
        <f t="shared" si="44"/>
        <v>0</v>
      </c>
      <c r="BD34" s="17">
        <f t="shared" si="44"/>
        <v>5</v>
      </c>
      <c r="BE34" s="18">
        <f t="shared" si="44"/>
        <v>180</v>
      </c>
      <c r="BF34" s="17">
        <f t="shared" si="44"/>
        <v>4</v>
      </c>
      <c r="BG34" s="18">
        <f t="shared" si="44"/>
        <v>36</v>
      </c>
      <c r="BH34" s="17">
        <f t="shared" si="44"/>
        <v>95</v>
      </c>
      <c r="BI34" s="18">
        <f t="shared" si="44"/>
        <v>95</v>
      </c>
      <c r="BJ34" s="17">
        <f t="shared" si="44"/>
        <v>2</v>
      </c>
      <c r="BK34" s="18">
        <f t="shared" si="44"/>
        <v>144</v>
      </c>
      <c r="BL34" s="17">
        <f>SUM(BL3:BL33)</f>
        <v>0</v>
      </c>
      <c r="BM34" s="18">
        <f>SUM(BM3:BM33)</f>
        <v>0</v>
      </c>
      <c r="BN34" s="17">
        <f t="shared" ref="BN34:BQ34" si="45">SUM(BN3:BN33)</f>
        <v>1</v>
      </c>
      <c r="BO34" s="18">
        <f t="shared" si="45"/>
        <v>65</v>
      </c>
      <c r="BP34" s="17">
        <f t="shared" si="45"/>
        <v>4</v>
      </c>
      <c r="BQ34" s="24">
        <f t="shared" si="45"/>
        <v>260</v>
      </c>
      <c r="BR34" s="26">
        <f t="shared" si="1"/>
        <v>37567</v>
      </c>
      <c r="BS34" s="57">
        <f t="shared" ref="BS34" si="46">SUM(BS3:BS33)</f>
        <v>350</v>
      </c>
      <c r="BT34" s="43"/>
      <c r="BU34" s="54">
        <f t="shared" si="35"/>
        <v>29986.430395913154</v>
      </c>
      <c r="BV34" s="54">
        <f t="shared" si="36"/>
        <v>2398.9144316730521</v>
      </c>
      <c r="BW34" s="54">
        <f t="shared" si="37"/>
        <v>5181.6551724137935</v>
      </c>
      <c r="BX34" s="54">
        <f>BU34+BV34+BW34</f>
        <v>37567</v>
      </c>
    </row>
    <row r="35" spans="1:76" ht="15.6" thickTop="1" thickBot="1" x14ac:dyDescent="0.35">
      <c r="A35" s="9" t="s">
        <v>33</v>
      </c>
      <c r="B35" s="74" t="s">
        <v>0</v>
      </c>
      <c r="C35" s="75"/>
      <c r="D35" s="74" t="s">
        <v>1</v>
      </c>
      <c r="E35" s="75"/>
      <c r="F35" s="74" t="s">
        <v>2</v>
      </c>
      <c r="G35" s="75"/>
      <c r="H35" s="89" t="s">
        <v>3</v>
      </c>
      <c r="I35" s="90"/>
      <c r="J35" s="74"/>
      <c r="K35" s="75"/>
      <c r="L35" s="74" t="s">
        <v>5</v>
      </c>
      <c r="M35" s="75"/>
      <c r="N35" s="74" t="s">
        <v>6</v>
      </c>
      <c r="O35" s="75"/>
      <c r="P35" s="74" t="s">
        <v>7</v>
      </c>
      <c r="Q35" s="75"/>
      <c r="R35" s="74" t="s">
        <v>8</v>
      </c>
      <c r="S35" s="75"/>
      <c r="T35" s="74" t="s">
        <v>9</v>
      </c>
      <c r="U35" s="75"/>
      <c r="V35" s="74" t="s">
        <v>10</v>
      </c>
      <c r="W35" s="75"/>
      <c r="X35" s="74" t="s">
        <v>11</v>
      </c>
      <c r="Y35" s="75"/>
      <c r="Z35" s="74" t="s">
        <v>12</v>
      </c>
      <c r="AA35" s="75"/>
      <c r="AB35" s="74" t="s">
        <v>13</v>
      </c>
      <c r="AC35" s="75"/>
      <c r="AD35" s="74"/>
      <c r="AE35" s="75"/>
      <c r="AF35" s="74" t="s">
        <v>15</v>
      </c>
      <c r="AG35" s="75"/>
      <c r="AH35" s="74" t="s">
        <v>16</v>
      </c>
      <c r="AI35" s="75"/>
      <c r="AJ35" s="74" t="s">
        <v>82</v>
      </c>
      <c r="AK35" s="75"/>
      <c r="AL35" s="74" t="s">
        <v>17</v>
      </c>
      <c r="AM35" s="75"/>
      <c r="AN35" s="74" t="s">
        <v>18</v>
      </c>
      <c r="AO35" s="75"/>
      <c r="AP35" s="74" t="s">
        <v>19</v>
      </c>
      <c r="AQ35" s="75"/>
      <c r="AR35" s="74" t="s">
        <v>20</v>
      </c>
      <c r="AS35" s="75"/>
      <c r="AT35" s="74"/>
      <c r="AU35" s="75"/>
      <c r="AV35" s="74"/>
      <c r="AW35" s="75"/>
      <c r="AX35" s="74" t="s">
        <v>23</v>
      </c>
      <c r="AY35" s="75"/>
      <c r="AZ35" s="74" t="s">
        <v>24</v>
      </c>
      <c r="BA35" s="75"/>
      <c r="BB35" s="74" t="s">
        <v>25</v>
      </c>
      <c r="BC35" s="75"/>
      <c r="BD35" s="74" t="s">
        <v>26</v>
      </c>
      <c r="BE35" s="75"/>
      <c r="BF35" s="74" t="s">
        <v>27</v>
      </c>
      <c r="BG35" s="75"/>
      <c r="BH35" s="74" t="s">
        <v>28</v>
      </c>
      <c r="BI35" s="75"/>
      <c r="BJ35" s="74" t="s">
        <v>29</v>
      </c>
      <c r="BK35" s="75"/>
      <c r="BL35" s="74" t="s">
        <v>30</v>
      </c>
      <c r="BM35" s="75"/>
      <c r="BN35" s="74" t="s">
        <v>31</v>
      </c>
      <c r="BO35" s="75"/>
      <c r="BP35" s="74" t="s">
        <v>32</v>
      </c>
      <c r="BQ35" s="76"/>
    </row>
    <row r="36" spans="1:76" ht="15" thickTop="1" x14ac:dyDescent="0.3"/>
  </sheetData>
  <mergeCells count="70"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BX28"/>
  <sheetViews>
    <sheetView workbookViewId="0">
      <selection activeCell="Y14" sqref="Y14"/>
    </sheetView>
  </sheetViews>
  <sheetFormatPr baseColWidth="10" defaultRowHeight="14.4" x14ac:dyDescent="0.3"/>
  <cols>
    <col min="1" max="1" width="13.21875" customWidth="1"/>
    <col min="21" max="21" width="13.109375" customWidth="1"/>
    <col min="25" max="25" width="14.109375" customWidth="1"/>
  </cols>
  <sheetData>
    <row r="1" spans="1:76" ht="15.6" thickTop="1" thickBot="1" x14ac:dyDescent="0.35">
      <c r="A1" s="9" t="s">
        <v>33</v>
      </c>
      <c r="B1" s="75" t="s">
        <v>0</v>
      </c>
      <c r="C1" s="91"/>
      <c r="D1" s="91" t="s">
        <v>1</v>
      </c>
      <c r="E1" s="91"/>
      <c r="F1" s="91" t="s">
        <v>2</v>
      </c>
      <c r="G1" s="91"/>
      <c r="H1" s="89" t="s">
        <v>3</v>
      </c>
      <c r="I1" s="90"/>
      <c r="J1" s="91"/>
      <c r="K1" s="91"/>
      <c r="L1" s="91" t="s">
        <v>5</v>
      </c>
      <c r="M1" s="91"/>
      <c r="N1" s="91" t="s">
        <v>6</v>
      </c>
      <c r="O1" s="91"/>
      <c r="P1" s="91" t="s">
        <v>7</v>
      </c>
      <c r="Q1" s="91"/>
      <c r="R1" s="91" t="s">
        <v>8</v>
      </c>
      <c r="S1" s="91"/>
      <c r="T1" s="91" t="s">
        <v>9</v>
      </c>
      <c r="U1" s="91"/>
      <c r="V1" s="91" t="s">
        <v>10</v>
      </c>
      <c r="W1" s="91"/>
      <c r="X1" s="91" t="s">
        <v>11</v>
      </c>
      <c r="Y1" s="91"/>
      <c r="Z1" s="91" t="s">
        <v>12</v>
      </c>
      <c r="AA1" s="91"/>
      <c r="AB1" s="91" t="s">
        <v>13</v>
      </c>
      <c r="AC1" s="91"/>
      <c r="AD1" s="91"/>
      <c r="AE1" s="91"/>
      <c r="AF1" s="91" t="s">
        <v>15</v>
      </c>
      <c r="AG1" s="91"/>
      <c r="AH1" s="91" t="s">
        <v>16</v>
      </c>
      <c r="AI1" s="91"/>
      <c r="AJ1" s="91" t="s">
        <v>82</v>
      </c>
      <c r="AK1" s="91"/>
      <c r="AL1" s="91" t="s">
        <v>17</v>
      </c>
      <c r="AM1" s="91"/>
      <c r="AN1" s="91" t="s">
        <v>18</v>
      </c>
      <c r="AO1" s="91"/>
      <c r="AP1" s="91" t="s">
        <v>19</v>
      </c>
      <c r="AQ1" s="91"/>
      <c r="AR1" s="91" t="s">
        <v>20</v>
      </c>
      <c r="AS1" s="91"/>
      <c r="AT1" s="91"/>
      <c r="AU1" s="91"/>
      <c r="AV1" s="91"/>
      <c r="AW1" s="91"/>
      <c r="AX1" s="91" t="s">
        <v>23</v>
      </c>
      <c r="AY1" s="91"/>
      <c r="AZ1" s="91" t="s">
        <v>24</v>
      </c>
      <c r="BA1" s="91"/>
      <c r="BB1" s="91" t="s">
        <v>25</v>
      </c>
      <c r="BC1" s="91"/>
      <c r="BD1" s="91" t="s">
        <v>26</v>
      </c>
      <c r="BE1" s="91"/>
      <c r="BF1" s="91" t="s">
        <v>27</v>
      </c>
      <c r="BG1" s="91"/>
      <c r="BH1" s="91" t="s">
        <v>28</v>
      </c>
      <c r="BI1" s="91"/>
      <c r="BJ1" s="91" t="s">
        <v>29</v>
      </c>
      <c r="BK1" s="91"/>
      <c r="BL1" s="91" t="s">
        <v>30</v>
      </c>
      <c r="BM1" s="91"/>
      <c r="BN1" s="91" t="s">
        <v>31</v>
      </c>
      <c r="BO1" s="91"/>
      <c r="BP1" s="91" t="s">
        <v>32</v>
      </c>
      <c r="BQ1" s="74"/>
      <c r="BR1" s="12" t="s">
        <v>66</v>
      </c>
      <c r="BS1" s="12" t="s">
        <v>67</v>
      </c>
      <c r="BT1" s="30" t="s">
        <v>81</v>
      </c>
      <c r="BU1" s="30" t="s">
        <v>94</v>
      </c>
      <c r="BV1" s="30" t="s">
        <v>98</v>
      </c>
      <c r="BW1" s="30" t="s">
        <v>99</v>
      </c>
      <c r="BX1" s="30" t="s">
        <v>95</v>
      </c>
    </row>
    <row r="2" spans="1:76" ht="15.6" thickTop="1" thickBot="1" x14ac:dyDescent="0.35">
      <c r="A2" s="9" t="s">
        <v>69</v>
      </c>
      <c r="B2" s="31">
        <f>Enero!B34</f>
        <v>20</v>
      </c>
      <c r="C2" s="27">
        <f>Enero!C34</f>
        <v>1360</v>
      </c>
      <c r="D2" s="19">
        <f>Enero!D34</f>
        <v>104</v>
      </c>
      <c r="E2" s="27">
        <f>Enero!E34</f>
        <v>2756</v>
      </c>
      <c r="F2" s="19">
        <f>Enero!F34</f>
        <v>8</v>
      </c>
      <c r="G2" s="27">
        <f>Enero!G34</f>
        <v>432</v>
      </c>
      <c r="H2" s="19">
        <f>Enero!H34</f>
        <v>76</v>
      </c>
      <c r="I2" s="27">
        <f>Enero!I34</f>
        <v>5058</v>
      </c>
      <c r="J2" s="19">
        <f>Enero!J34</f>
        <v>0</v>
      </c>
      <c r="K2" s="27">
        <f>Enero!K34</f>
        <v>0</v>
      </c>
      <c r="L2" s="19">
        <f>Enero!L34</f>
        <v>74</v>
      </c>
      <c r="M2" s="27">
        <f>Enero!M34</f>
        <v>4960</v>
      </c>
      <c r="N2" s="19">
        <f>Enero!N34</f>
        <v>6</v>
      </c>
      <c r="O2" s="27">
        <f>Enero!O34</f>
        <v>715</v>
      </c>
      <c r="P2" s="19">
        <f>Enero!P34</f>
        <v>5</v>
      </c>
      <c r="Q2" s="27">
        <f>Enero!Q34</f>
        <v>675</v>
      </c>
      <c r="R2" s="19">
        <f>Enero!R34</f>
        <v>7</v>
      </c>
      <c r="S2" s="27">
        <f>Enero!S34</f>
        <v>1015</v>
      </c>
      <c r="T2" s="19">
        <f>Enero!T34</f>
        <v>33</v>
      </c>
      <c r="U2" s="27">
        <f>Enero!U34</f>
        <v>4329</v>
      </c>
      <c r="V2" s="19">
        <f>Enero!V34</f>
        <v>4</v>
      </c>
      <c r="W2" s="27">
        <f>Enero!W34</f>
        <v>252</v>
      </c>
      <c r="X2" s="19">
        <f>Enero!X34</f>
        <v>56</v>
      </c>
      <c r="Y2" s="27">
        <f>Enero!Y34</f>
        <v>3698</v>
      </c>
      <c r="Z2" s="19">
        <f>Enero!Z34</f>
        <v>1</v>
      </c>
      <c r="AA2" s="27">
        <f>Enero!AA34</f>
        <v>86</v>
      </c>
      <c r="AB2" s="19">
        <f>Enero!AB34</f>
        <v>3</v>
      </c>
      <c r="AC2" s="27">
        <f>Enero!AC34</f>
        <v>870</v>
      </c>
      <c r="AD2" s="19">
        <f>Enero!AD34</f>
        <v>0</v>
      </c>
      <c r="AE2" s="27">
        <f>Enero!AE34</f>
        <v>0</v>
      </c>
      <c r="AF2" s="19">
        <f>Enero!AF34</f>
        <v>3</v>
      </c>
      <c r="AG2" s="27">
        <f>Enero!AG34</f>
        <v>495</v>
      </c>
      <c r="AH2" s="19">
        <f>Enero!AH34</f>
        <v>3</v>
      </c>
      <c r="AI2" s="27">
        <f>Enero!AI34</f>
        <v>540</v>
      </c>
      <c r="AJ2" s="19">
        <f>Enero!AJ34</f>
        <v>6</v>
      </c>
      <c r="AK2" s="27">
        <f>Enero!AK34</f>
        <v>824</v>
      </c>
      <c r="AL2" s="19">
        <f>Enero!AL34</f>
        <v>2</v>
      </c>
      <c r="AM2" s="27">
        <f>Enero!AM34</f>
        <v>276</v>
      </c>
      <c r="AN2" s="19">
        <f>Enero!AN34</f>
        <v>0</v>
      </c>
      <c r="AO2" s="27">
        <f>Enero!AO34</f>
        <v>0</v>
      </c>
      <c r="AP2" s="19">
        <f>Enero!AP34</f>
        <v>12</v>
      </c>
      <c r="AQ2" s="27">
        <f>Enero!AQ34</f>
        <v>1076</v>
      </c>
      <c r="AR2" s="19">
        <f>Enero!AR34</f>
        <v>6</v>
      </c>
      <c r="AS2" s="27">
        <f>Enero!AS34</f>
        <v>282</v>
      </c>
      <c r="AT2" s="19">
        <f>Enero!AT34</f>
        <v>0</v>
      </c>
      <c r="AU2" s="27">
        <f>Enero!AU34</f>
        <v>0</v>
      </c>
      <c r="AV2" s="19">
        <f>Enero!AV34</f>
        <v>0</v>
      </c>
      <c r="AW2" s="27">
        <f>Enero!AW34</f>
        <v>0</v>
      </c>
      <c r="AX2" s="19">
        <f>Enero!AX34</f>
        <v>4</v>
      </c>
      <c r="AY2" s="27">
        <f>Enero!AY34</f>
        <v>440</v>
      </c>
      <c r="AZ2" s="19">
        <f>Enero!AZ34</f>
        <v>0</v>
      </c>
      <c r="BA2" s="27">
        <f>Enero!BA34</f>
        <v>0</v>
      </c>
      <c r="BB2" s="19">
        <f>Enero!BB34</f>
        <v>1</v>
      </c>
      <c r="BC2" s="27">
        <f>Enero!BC34</f>
        <v>86</v>
      </c>
      <c r="BD2" s="19">
        <f>Enero!BD34</f>
        <v>0</v>
      </c>
      <c r="BE2" s="27">
        <f>Enero!BE34</f>
        <v>0</v>
      </c>
      <c r="BF2" s="19">
        <f>Enero!BF34</f>
        <v>3</v>
      </c>
      <c r="BG2" s="27">
        <f>Enero!BG34</f>
        <v>27</v>
      </c>
      <c r="BH2" s="19">
        <f>Enero!BH34</f>
        <v>31</v>
      </c>
      <c r="BI2" s="27">
        <f>Enero!BI34</f>
        <v>31</v>
      </c>
      <c r="BJ2" s="19">
        <f>Enero!BJ34</f>
        <v>1</v>
      </c>
      <c r="BK2" s="27">
        <f>Enero!BK34</f>
        <v>68</v>
      </c>
      <c r="BL2" s="19">
        <f>Enero!BL34</f>
        <v>0</v>
      </c>
      <c r="BM2" s="27">
        <f>Enero!BM34</f>
        <v>0</v>
      </c>
      <c r="BN2" s="19">
        <f>Enero!BN34</f>
        <v>0</v>
      </c>
      <c r="BO2" s="27">
        <f>Enero!BO34</f>
        <v>0</v>
      </c>
      <c r="BP2" s="19">
        <f>Enero!BP34</f>
        <v>1</v>
      </c>
      <c r="BQ2" s="27">
        <f>Enero!BQ34</f>
        <v>63</v>
      </c>
      <c r="BR2" s="22">
        <f t="shared" ref="BR2:BR14" si="0">BQ2+BO2+BM2+BK2+BI2+BG2+BE2+BC2+BA2+AY2+AW2+AU2+AS2+AQ2+AO2+AM2+AK2+AI2+AG2+AE2+AC2+AA2+Y2+W2+U2+S2+Q2+O2+M2+K2+I2+G2+E2+C2</f>
        <v>30414</v>
      </c>
      <c r="BS2" s="14">
        <f>Enero!BS34</f>
        <v>306</v>
      </c>
      <c r="BT2" t="s">
        <v>69</v>
      </c>
      <c r="BU2">
        <f>BR2/(1.08)/(1.16)</f>
        <v>24276.819923371648</v>
      </c>
      <c r="BV2">
        <f>BU2*(0.08)</f>
        <v>1942.1455938697318</v>
      </c>
      <c r="BW2">
        <f>(BU2+BV2)*(0.16)</f>
        <v>4195.0344827586214</v>
      </c>
      <c r="BX2" s="33">
        <f>BU2+BV2+BW2</f>
        <v>30414</v>
      </c>
    </row>
    <row r="3" spans="1:76" ht="15.6" thickTop="1" thickBot="1" x14ac:dyDescent="0.35">
      <c r="A3" s="9" t="s">
        <v>70</v>
      </c>
      <c r="B3">
        <f>Febrero!B34</f>
        <v>22</v>
      </c>
      <c r="C3" s="28">
        <f>Febrero!C34</f>
        <v>1540</v>
      </c>
      <c r="D3" s="15">
        <f>Febrero!D34</f>
        <v>150</v>
      </c>
      <c r="E3" s="28">
        <f>Febrero!E34</f>
        <v>4050</v>
      </c>
      <c r="F3" s="15">
        <f>Febrero!F34</f>
        <v>21</v>
      </c>
      <c r="G3" s="28">
        <f>Febrero!G34</f>
        <v>1134</v>
      </c>
      <c r="H3" s="15">
        <f>Febrero!H34</f>
        <v>93</v>
      </c>
      <c r="I3" s="28">
        <f>Febrero!I34</f>
        <v>6324</v>
      </c>
      <c r="J3" s="15">
        <f>Febrero!J34</f>
        <v>0</v>
      </c>
      <c r="K3" s="28">
        <f>Febrero!K34</f>
        <v>0</v>
      </c>
      <c r="L3" s="15">
        <f>Febrero!L34</f>
        <v>89</v>
      </c>
      <c r="M3" s="28">
        <f>Febrero!M34</f>
        <v>6230</v>
      </c>
      <c r="N3" s="15">
        <f>Febrero!N34</f>
        <v>11</v>
      </c>
      <c r="O3" s="28">
        <f>Febrero!O34</f>
        <v>1342</v>
      </c>
      <c r="P3" s="15">
        <f>Febrero!P34</f>
        <v>8</v>
      </c>
      <c r="Q3" s="28">
        <f>Febrero!Q34</f>
        <v>1080</v>
      </c>
      <c r="R3" s="15">
        <f>Febrero!R34</f>
        <v>25</v>
      </c>
      <c r="S3" s="28">
        <f>Febrero!S34</f>
        <v>3625</v>
      </c>
      <c r="T3" s="15">
        <f>Febrero!T34</f>
        <v>63</v>
      </c>
      <c r="U3" s="28">
        <f>Febrero!U34</f>
        <v>8379</v>
      </c>
      <c r="V3" s="15">
        <f>Febrero!V34</f>
        <v>20</v>
      </c>
      <c r="W3" s="28">
        <f>Febrero!W34</f>
        <v>1260</v>
      </c>
      <c r="X3" s="15">
        <f>Febrero!X34</f>
        <v>76</v>
      </c>
      <c r="Y3" s="28">
        <f>Febrero!Y34</f>
        <v>5168</v>
      </c>
      <c r="Z3" s="15">
        <f>Febrero!Z34</f>
        <v>16</v>
      </c>
      <c r="AA3" s="28">
        <f>Febrero!AA34</f>
        <v>1376</v>
      </c>
      <c r="AB3" s="15">
        <f>Febrero!AB34</f>
        <v>1</v>
      </c>
      <c r="AC3" s="28">
        <f>Febrero!AC34</f>
        <v>290</v>
      </c>
      <c r="AD3" s="15">
        <f>Febrero!AD34</f>
        <v>0</v>
      </c>
      <c r="AE3" s="28">
        <f>Febrero!AE34</f>
        <v>0</v>
      </c>
      <c r="AF3" s="15">
        <f>Febrero!AF34</f>
        <v>0</v>
      </c>
      <c r="AG3" s="28">
        <f>Febrero!AG34</f>
        <v>0</v>
      </c>
      <c r="AH3" s="15">
        <f>Febrero!AH34</f>
        <v>5</v>
      </c>
      <c r="AI3" s="28">
        <f>Febrero!AI34</f>
        <v>900</v>
      </c>
      <c r="AJ3" s="15">
        <f>Febrero!AJ34</f>
        <v>4</v>
      </c>
      <c r="AK3" s="28">
        <f>Febrero!AK34</f>
        <v>580</v>
      </c>
      <c r="AL3" s="15">
        <f>Febrero!AL34</f>
        <v>4</v>
      </c>
      <c r="AM3" s="28">
        <f>Febrero!AM34</f>
        <v>552</v>
      </c>
      <c r="AN3" s="15">
        <f>Febrero!AN34</f>
        <v>1</v>
      </c>
      <c r="AO3" s="28">
        <f>Febrero!AO34</f>
        <v>22</v>
      </c>
      <c r="AP3" s="15">
        <f>Febrero!AP34</f>
        <v>9</v>
      </c>
      <c r="AQ3" s="28">
        <f>Febrero!AQ34</f>
        <v>828</v>
      </c>
      <c r="AR3" s="15">
        <f>Febrero!AR34</f>
        <v>1</v>
      </c>
      <c r="AS3" s="28">
        <f>Febrero!AS34</f>
        <v>47</v>
      </c>
      <c r="AT3" s="15">
        <f>Febrero!AT34</f>
        <v>0</v>
      </c>
      <c r="AU3" s="28">
        <f>Febrero!AU34</f>
        <v>0</v>
      </c>
      <c r="AV3" s="15">
        <f>Febrero!AV34</f>
        <v>0</v>
      </c>
      <c r="AW3" s="28">
        <f>Febrero!AW34</f>
        <v>0</v>
      </c>
      <c r="AX3" s="15">
        <f>Febrero!AX34</f>
        <v>5</v>
      </c>
      <c r="AY3" s="28">
        <f>Febrero!AY34</f>
        <v>550</v>
      </c>
      <c r="AZ3" s="15">
        <f>Febrero!AZ34</f>
        <v>0</v>
      </c>
      <c r="BA3" s="28">
        <f>Febrero!BA34</f>
        <v>0</v>
      </c>
      <c r="BB3" s="15">
        <f>Febrero!BB34</f>
        <v>0</v>
      </c>
      <c r="BC3" s="28">
        <f>Febrero!BC34</f>
        <v>0</v>
      </c>
      <c r="BD3" s="15">
        <f>Febrero!BD34</f>
        <v>2</v>
      </c>
      <c r="BE3" s="28">
        <f>Febrero!BE34</f>
        <v>72</v>
      </c>
      <c r="BF3" s="15">
        <f>Febrero!BF34</f>
        <v>23</v>
      </c>
      <c r="BG3" s="28">
        <f>Febrero!BG34</f>
        <v>207</v>
      </c>
      <c r="BH3" s="15">
        <f>Febrero!BH34</f>
        <v>50</v>
      </c>
      <c r="BI3" s="28">
        <f>Febrero!BI34</f>
        <v>50</v>
      </c>
      <c r="BJ3" s="15">
        <f>Febrero!BJ34</f>
        <v>1</v>
      </c>
      <c r="BK3" s="28">
        <f>Febrero!BK34</f>
        <v>68</v>
      </c>
      <c r="BL3" s="15">
        <f>Febrero!BL34</f>
        <v>1</v>
      </c>
      <c r="BM3" s="28">
        <f>Febrero!BM34</f>
        <v>68</v>
      </c>
      <c r="BN3" s="15">
        <f>Febrero!BN34</f>
        <v>5</v>
      </c>
      <c r="BO3" s="28">
        <f>Febrero!BO34</f>
        <v>315</v>
      </c>
      <c r="BP3" s="15">
        <f>Febrero!BP34</f>
        <v>1</v>
      </c>
      <c r="BQ3" s="28">
        <f>Febrero!BQ34</f>
        <v>63</v>
      </c>
      <c r="BR3" s="22">
        <f t="shared" si="0"/>
        <v>46120</v>
      </c>
      <c r="BS3" s="14">
        <f>Febrero!BS34</f>
        <v>438</v>
      </c>
      <c r="BT3" t="s">
        <v>70</v>
      </c>
      <c r="BU3">
        <f t="shared" ref="BU3:BU14" si="1">BR3/(1.08)/(1.16)</f>
        <v>36813.53767560664</v>
      </c>
      <c r="BV3">
        <f t="shared" ref="BV3:BV14" si="2">BU3*(0.08)</f>
        <v>2945.0830140485314</v>
      </c>
      <c r="BW3">
        <f t="shared" ref="BW3:BW14" si="3">(BU3+BV3)*(0.16)</f>
        <v>6361.3793103448279</v>
      </c>
      <c r="BX3" s="33">
        <f t="shared" ref="BX3:BX14" si="4">BU3+BV3+BW3</f>
        <v>46120</v>
      </c>
    </row>
    <row r="4" spans="1:76" ht="15.6" thickTop="1" thickBot="1" x14ac:dyDescent="0.35">
      <c r="A4" s="9" t="s">
        <v>71</v>
      </c>
      <c r="B4">
        <f>Marzo!B34</f>
        <v>29</v>
      </c>
      <c r="C4" s="28">
        <f>Marzo!C34</f>
        <v>2045</v>
      </c>
      <c r="D4" s="15">
        <f>Marzo!D34</f>
        <v>145</v>
      </c>
      <c r="E4" s="28">
        <f>Marzo!E34</f>
        <v>3915</v>
      </c>
      <c r="F4" s="15">
        <f>Marzo!F34</f>
        <v>21</v>
      </c>
      <c r="G4" s="28">
        <f>Marzo!G34</f>
        <v>1134</v>
      </c>
      <c r="H4" s="15">
        <f>Marzo!H34</f>
        <v>100</v>
      </c>
      <c r="I4" s="28">
        <f>Marzo!I34</f>
        <v>6892</v>
      </c>
      <c r="J4" s="15">
        <f>Marzo!J34</f>
        <v>0</v>
      </c>
      <c r="K4" s="28">
        <f>Marzo!K34</f>
        <v>0</v>
      </c>
      <c r="L4" s="15">
        <f>Marzo!L34</f>
        <v>111</v>
      </c>
      <c r="M4" s="28">
        <f>Marzo!M34</f>
        <v>7831</v>
      </c>
      <c r="N4" s="15">
        <f>Marzo!N34</f>
        <v>11</v>
      </c>
      <c r="O4" s="28">
        <f>Marzo!O34</f>
        <v>1378</v>
      </c>
      <c r="P4" s="15">
        <f>Marzo!P34</f>
        <v>11</v>
      </c>
      <c r="Q4" s="28">
        <f>Marzo!Q34</f>
        <v>1506</v>
      </c>
      <c r="R4" s="15">
        <f>Marzo!R34</f>
        <v>26</v>
      </c>
      <c r="S4" s="28">
        <f>Marzo!S34</f>
        <v>3770</v>
      </c>
      <c r="T4" s="15">
        <f>Marzo!T34</f>
        <v>76</v>
      </c>
      <c r="U4" s="28">
        <f>Marzo!U34</f>
        <v>10409</v>
      </c>
      <c r="V4" s="15">
        <f>Marzo!V34</f>
        <v>30</v>
      </c>
      <c r="W4" s="28">
        <f>Marzo!W34</f>
        <v>1932</v>
      </c>
      <c r="X4" s="15">
        <f>Marzo!X34</f>
        <v>112</v>
      </c>
      <c r="Y4" s="28">
        <f>Marzo!Y34</f>
        <v>7872</v>
      </c>
      <c r="Z4" s="15">
        <f>Marzo!Z34</f>
        <v>16</v>
      </c>
      <c r="AA4" s="28">
        <f>Marzo!AA34</f>
        <v>1386</v>
      </c>
      <c r="AB4" s="15">
        <f>Marzo!AB34</f>
        <v>0</v>
      </c>
      <c r="AC4" s="28">
        <f>Marzo!AC34</f>
        <v>0</v>
      </c>
      <c r="AD4" s="15">
        <f>Marzo!AD34</f>
        <v>0</v>
      </c>
      <c r="AE4" s="28">
        <f>Marzo!AE34</f>
        <v>0</v>
      </c>
      <c r="AF4" s="15">
        <f>Marzo!AF34</f>
        <v>2</v>
      </c>
      <c r="AG4" s="28">
        <f>Marzo!AG34</f>
        <v>330</v>
      </c>
      <c r="AH4" s="15">
        <f>Marzo!AH34</f>
        <v>7</v>
      </c>
      <c r="AI4" s="28">
        <f>Marzo!AI34</f>
        <v>1260</v>
      </c>
      <c r="AJ4" s="15">
        <f>Marzo!AJ34</f>
        <v>9</v>
      </c>
      <c r="AK4" s="28">
        <f>Marzo!AK34</f>
        <v>1305</v>
      </c>
      <c r="AL4" s="15">
        <f>Marzo!AL34</f>
        <v>2</v>
      </c>
      <c r="AM4" s="28">
        <f>Marzo!AM34</f>
        <v>276</v>
      </c>
      <c r="AN4" s="15">
        <f>Marzo!AN34</f>
        <v>1</v>
      </c>
      <c r="AO4" s="28">
        <f>Marzo!AO34</f>
        <v>22</v>
      </c>
      <c r="AP4" s="15">
        <f>Marzo!AP34</f>
        <v>10</v>
      </c>
      <c r="AQ4" s="28">
        <f>Marzo!AQ34</f>
        <v>935</v>
      </c>
      <c r="AR4" s="15">
        <f>Marzo!AR34</f>
        <v>12</v>
      </c>
      <c r="AS4" s="28">
        <f>Marzo!AS34</f>
        <v>564</v>
      </c>
      <c r="AT4" s="15">
        <f>Marzo!AT34</f>
        <v>0</v>
      </c>
      <c r="AU4" s="28">
        <f>Marzo!AU34</f>
        <v>0</v>
      </c>
      <c r="AV4" s="15">
        <f>Marzo!AV34</f>
        <v>0</v>
      </c>
      <c r="AW4" s="28">
        <f>Marzo!AW34</f>
        <v>0</v>
      </c>
      <c r="AX4" s="15">
        <f>Marzo!AX34</f>
        <v>6</v>
      </c>
      <c r="AY4" s="28">
        <f>Marzo!AY34</f>
        <v>660</v>
      </c>
      <c r="AZ4" s="15">
        <f>Marzo!AZ34</f>
        <v>0</v>
      </c>
      <c r="BA4" s="28">
        <f>Marzo!BA34</f>
        <v>0</v>
      </c>
      <c r="BB4" s="15">
        <f>Marzo!BB34</f>
        <v>0</v>
      </c>
      <c r="BC4" s="28">
        <f>Marzo!BC34</f>
        <v>0</v>
      </c>
      <c r="BD4" s="15">
        <f>Marzo!BD34</f>
        <v>0</v>
      </c>
      <c r="BE4" s="28">
        <f>Marzo!BE34</f>
        <v>0</v>
      </c>
      <c r="BF4" s="15">
        <f>Marzo!BF34</f>
        <v>2</v>
      </c>
      <c r="BG4" s="28">
        <f>Marzo!BG34</f>
        <v>18</v>
      </c>
      <c r="BH4" s="15">
        <f>Marzo!BH34</f>
        <v>25</v>
      </c>
      <c r="BI4" s="28">
        <f>Marzo!BI34</f>
        <v>25</v>
      </c>
      <c r="BJ4" s="15">
        <f>Marzo!BJ34</f>
        <v>3</v>
      </c>
      <c r="BK4" s="28">
        <f>Marzo!BK34</f>
        <v>216</v>
      </c>
      <c r="BL4" s="15">
        <f>Marzo!BL34</f>
        <v>1</v>
      </c>
      <c r="BM4" s="28">
        <f>Marzo!BM34</f>
        <v>72</v>
      </c>
      <c r="BN4" s="15">
        <f>Marzo!BN34</f>
        <v>7</v>
      </c>
      <c r="BO4" s="28">
        <f>Marzo!BO34</f>
        <v>449</v>
      </c>
      <c r="BP4" s="15">
        <f>Marzo!BP34</f>
        <v>3</v>
      </c>
      <c r="BQ4" s="28">
        <f>Marzo!BQ34</f>
        <v>189</v>
      </c>
      <c r="BR4" s="22">
        <f t="shared" si="0"/>
        <v>56391</v>
      </c>
      <c r="BS4" s="14">
        <f>Marzo!BS34</f>
        <v>504</v>
      </c>
      <c r="BT4" t="s">
        <v>71</v>
      </c>
      <c r="BU4">
        <f t="shared" si="1"/>
        <v>45011.973180076624</v>
      </c>
      <c r="BV4">
        <f t="shared" si="2"/>
        <v>3600.9578544061301</v>
      </c>
      <c r="BW4">
        <f t="shared" si="3"/>
        <v>7778.0689655172409</v>
      </c>
      <c r="BX4" s="33">
        <f t="shared" si="4"/>
        <v>56390.999999999993</v>
      </c>
    </row>
    <row r="5" spans="1:76" ht="15.6" thickTop="1" thickBot="1" x14ac:dyDescent="0.35">
      <c r="A5" s="9" t="s">
        <v>72</v>
      </c>
      <c r="B5">
        <f>Abril!B34</f>
        <v>23</v>
      </c>
      <c r="C5" s="28">
        <f>Abril!C34</f>
        <v>1633</v>
      </c>
      <c r="D5" s="15">
        <f>Abril!D34</f>
        <v>129</v>
      </c>
      <c r="E5" s="28">
        <f>Abril!E34</f>
        <v>3483</v>
      </c>
      <c r="F5" s="15">
        <f>Abril!F34</f>
        <v>10</v>
      </c>
      <c r="G5" s="28">
        <f>Abril!G34</f>
        <v>540</v>
      </c>
      <c r="H5" s="15">
        <f>Abril!H34</f>
        <v>88</v>
      </c>
      <c r="I5" s="28">
        <f>Abril!I34</f>
        <v>6160</v>
      </c>
      <c r="J5" s="15">
        <f>Abril!J34</f>
        <v>0</v>
      </c>
      <c r="K5" s="28">
        <f>Abril!K34</f>
        <v>0</v>
      </c>
      <c r="L5" s="15">
        <f>Abril!L34</f>
        <v>74</v>
      </c>
      <c r="M5" s="28">
        <f>Abril!M34</f>
        <v>5254</v>
      </c>
      <c r="N5" s="15">
        <f>Abril!N34</f>
        <v>17</v>
      </c>
      <c r="O5" s="28">
        <f>Abril!O34</f>
        <v>2176</v>
      </c>
      <c r="P5" s="15">
        <f>Abril!P34</f>
        <v>9</v>
      </c>
      <c r="Q5" s="28">
        <f>Abril!Q34</f>
        <v>1242</v>
      </c>
      <c r="R5" s="15">
        <f>Abril!R34</f>
        <v>40</v>
      </c>
      <c r="S5" s="28">
        <f>Abril!S34</f>
        <v>5800</v>
      </c>
      <c r="T5" s="15">
        <f>Abril!T34</f>
        <v>76</v>
      </c>
      <c r="U5" s="28">
        <f>Abril!U34</f>
        <v>10640</v>
      </c>
      <c r="V5" s="15">
        <f>Abril!V34</f>
        <v>38</v>
      </c>
      <c r="W5" s="28">
        <f>Abril!W34</f>
        <v>2470</v>
      </c>
      <c r="X5" s="15">
        <f>Abril!X34</f>
        <v>155</v>
      </c>
      <c r="Y5" s="28">
        <f>Abril!Y34</f>
        <v>11160</v>
      </c>
      <c r="Z5" s="15">
        <f>Abril!Z34</f>
        <v>10</v>
      </c>
      <c r="AA5" s="28">
        <f>Abril!AA34</f>
        <v>880</v>
      </c>
      <c r="AB5" s="15">
        <f>Abril!AB34</f>
        <v>0</v>
      </c>
      <c r="AC5" s="28">
        <f>Abril!AC34</f>
        <v>0</v>
      </c>
      <c r="AD5" s="15">
        <f>Abril!AD34</f>
        <v>0</v>
      </c>
      <c r="AE5" s="28">
        <f>Abril!AE34</f>
        <v>0</v>
      </c>
      <c r="AF5" s="15">
        <f>Abril!AF34</f>
        <v>1</v>
      </c>
      <c r="AG5" s="28">
        <f>Abril!AG34</f>
        <v>170</v>
      </c>
      <c r="AH5" s="15">
        <f>Abril!AH34</f>
        <v>8</v>
      </c>
      <c r="AI5" s="28">
        <f>Abril!AI34</f>
        <v>1440</v>
      </c>
      <c r="AJ5" s="15">
        <f>Abril!AJ34</f>
        <v>4</v>
      </c>
      <c r="AK5" s="28">
        <f>Abril!AK34</f>
        <v>580</v>
      </c>
      <c r="AL5" s="15">
        <f>Abril!AL34</f>
        <v>4</v>
      </c>
      <c r="AM5" s="28">
        <f>Abril!AM34</f>
        <v>556</v>
      </c>
      <c r="AN5" s="15">
        <f>Abril!AN34</f>
        <v>2</v>
      </c>
      <c r="AO5" s="28">
        <f>Abril!AO34</f>
        <v>44</v>
      </c>
      <c r="AP5" s="15">
        <f>Abril!AP34</f>
        <v>2</v>
      </c>
      <c r="AQ5" s="28">
        <f>Abril!AQ34</f>
        <v>190</v>
      </c>
      <c r="AR5" s="15">
        <f>Abril!AR34</f>
        <v>2</v>
      </c>
      <c r="AS5" s="28">
        <f>Abril!AS34</f>
        <v>94</v>
      </c>
      <c r="AT5" s="15">
        <f>Abril!AT34</f>
        <v>0</v>
      </c>
      <c r="AU5" s="28">
        <f>Abril!AU34</f>
        <v>0</v>
      </c>
      <c r="AV5" s="15">
        <f>Abril!AV34</f>
        <v>0</v>
      </c>
      <c r="AW5" s="28">
        <f>Abril!AW34</f>
        <v>0</v>
      </c>
      <c r="AX5" s="15">
        <f>Abril!AX34</f>
        <v>8</v>
      </c>
      <c r="AY5" s="28">
        <f>Abril!AY34</f>
        <v>880</v>
      </c>
      <c r="AZ5" s="15">
        <f>Abril!AZ34</f>
        <v>0</v>
      </c>
      <c r="BA5" s="28">
        <f>Abril!BA34</f>
        <v>0</v>
      </c>
      <c r="BB5" s="15">
        <f>Abril!BB34</f>
        <v>1</v>
      </c>
      <c r="BC5" s="28">
        <f>Abril!BC34</f>
        <v>88</v>
      </c>
      <c r="BD5" s="15">
        <f>Abril!BD34</f>
        <v>1</v>
      </c>
      <c r="BE5" s="28">
        <f>Abril!BE34</f>
        <v>36</v>
      </c>
      <c r="BF5" s="15">
        <f>Abril!BF34</f>
        <v>1</v>
      </c>
      <c r="BG5" s="28">
        <f>Abril!BG34</f>
        <v>9</v>
      </c>
      <c r="BH5" s="15">
        <f>Abril!BH34</f>
        <v>32</v>
      </c>
      <c r="BI5" s="28">
        <f>Abril!BI34</f>
        <v>32</v>
      </c>
      <c r="BJ5" s="15">
        <f>Abril!BJ34</f>
        <v>4</v>
      </c>
      <c r="BK5" s="28">
        <f>Abril!BK34</f>
        <v>288</v>
      </c>
      <c r="BL5" s="15">
        <f>Abril!BL34</f>
        <v>1</v>
      </c>
      <c r="BM5" s="28">
        <f>Abril!BM34</f>
        <v>72</v>
      </c>
      <c r="BN5" s="15">
        <f>Abril!BN34</f>
        <v>6</v>
      </c>
      <c r="BO5" s="28">
        <f>Abril!BO34</f>
        <v>390</v>
      </c>
      <c r="BP5" s="15">
        <f>Abril!BP34</f>
        <v>1</v>
      </c>
      <c r="BQ5" s="28">
        <f>Abril!BQ34</f>
        <v>65</v>
      </c>
      <c r="BR5" s="22">
        <f t="shared" si="0"/>
        <v>56372</v>
      </c>
      <c r="BS5" s="14">
        <f>Abril!BS34</f>
        <v>516</v>
      </c>
      <c r="BT5" t="s">
        <v>72</v>
      </c>
      <c r="BU5">
        <f t="shared" si="1"/>
        <v>44996.807151979563</v>
      </c>
      <c r="BV5">
        <f t="shared" si="2"/>
        <v>3599.7445721583649</v>
      </c>
      <c r="BW5">
        <f t="shared" si="3"/>
        <v>7775.4482758620688</v>
      </c>
      <c r="BX5" s="33">
        <f t="shared" si="4"/>
        <v>56372</v>
      </c>
    </row>
    <row r="6" spans="1:76" ht="15.6" thickTop="1" thickBot="1" x14ac:dyDescent="0.35">
      <c r="A6" s="9" t="s">
        <v>73</v>
      </c>
      <c r="B6">
        <f>Mayo!B34</f>
        <v>45</v>
      </c>
      <c r="C6" s="28">
        <f>Mayo!C34</f>
        <v>3195</v>
      </c>
      <c r="D6" s="15">
        <f>Mayo!D34</f>
        <v>89</v>
      </c>
      <c r="E6" s="28">
        <f>Mayo!E34</f>
        <v>2403</v>
      </c>
      <c r="F6" s="15">
        <f>Mayo!F34</f>
        <v>17</v>
      </c>
      <c r="G6" s="28">
        <f>Mayo!G34</f>
        <v>918</v>
      </c>
      <c r="H6" s="15">
        <f>Mayo!H34</f>
        <v>72</v>
      </c>
      <c r="I6" s="28">
        <f>Mayo!I34</f>
        <v>5040</v>
      </c>
      <c r="J6" s="15">
        <f>Mayo!J34</f>
        <v>0</v>
      </c>
      <c r="K6" s="28">
        <f>Mayo!K34</f>
        <v>0</v>
      </c>
      <c r="L6" s="15">
        <f>Mayo!L34</f>
        <v>95</v>
      </c>
      <c r="M6" s="28">
        <f>Mayo!M34</f>
        <v>6745</v>
      </c>
      <c r="N6" s="15">
        <f>Mayo!N34</f>
        <v>12</v>
      </c>
      <c r="O6" s="28">
        <f>Mayo!O34</f>
        <v>1536</v>
      </c>
      <c r="P6" s="15">
        <f>Mayo!P34</f>
        <v>9</v>
      </c>
      <c r="Q6" s="28">
        <f>Mayo!Q34</f>
        <v>1242</v>
      </c>
      <c r="R6" s="15">
        <f>Mayo!R34</f>
        <v>32</v>
      </c>
      <c r="S6" s="28">
        <f>Mayo!S34</f>
        <v>4640</v>
      </c>
      <c r="T6" s="15">
        <f>Mayo!T34</f>
        <v>124</v>
      </c>
      <c r="U6" s="28">
        <f>Mayo!U34</f>
        <v>17360</v>
      </c>
      <c r="V6" s="15">
        <f>Mayo!V34</f>
        <v>90</v>
      </c>
      <c r="W6" s="28">
        <f>Mayo!W34</f>
        <v>5850</v>
      </c>
      <c r="X6" s="15">
        <f>Mayo!X34</f>
        <v>241</v>
      </c>
      <c r="Y6" s="28">
        <f>Mayo!Y34</f>
        <v>17352</v>
      </c>
      <c r="Z6" s="15">
        <f>Mayo!Z34</f>
        <v>10</v>
      </c>
      <c r="AA6" s="28">
        <f>Mayo!AA34</f>
        <v>880</v>
      </c>
      <c r="AB6" s="15">
        <f>Mayo!AB34</f>
        <v>0</v>
      </c>
      <c r="AC6" s="28">
        <f>Mayo!AC34</f>
        <v>0</v>
      </c>
      <c r="AD6" s="15">
        <f>Mayo!AD34</f>
        <v>0</v>
      </c>
      <c r="AE6" s="28">
        <f>Mayo!AE34</f>
        <v>0</v>
      </c>
      <c r="AF6" s="15">
        <f>Mayo!AF34</f>
        <v>2</v>
      </c>
      <c r="AG6" s="28">
        <f>Mayo!AG34</f>
        <v>340</v>
      </c>
      <c r="AH6" s="15">
        <f>Mayo!AH34</f>
        <v>5</v>
      </c>
      <c r="AI6" s="28">
        <f>Mayo!AI34</f>
        <v>900</v>
      </c>
      <c r="AJ6" s="15">
        <f>Mayo!AJ34</f>
        <v>10</v>
      </c>
      <c r="AK6" s="28">
        <f>Mayo!AK34</f>
        <v>1450</v>
      </c>
      <c r="AL6" s="15">
        <f>Mayo!AL34</f>
        <v>5</v>
      </c>
      <c r="AM6" s="28">
        <f>Mayo!AM34</f>
        <v>695</v>
      </c>
      <c r="AN6" s="15">
        <f>Mayo!AN34</f>
        <v>4</v>
      </c>
      <c r="AO6" s="28">
        <f>Mayo!AO34</f>
        <v>88</v>
      </c>
      <c r="AP6" s="15">
        <f>Mayo!AP34</f>
        <v>6</v>
      </c>
      <c r="AQ6" s="28">
        <f>Mayo!AQ34</f>
        <v>570</v>
      </c>
      <c r="AR6" s="15">
        <f>Mayo!AR34</f>
        <v>1</v>
      </c>
      <c r="AS6" s="28">
        <f>Mayo!AS34</f>
        <v>47</v>
      </c>
      <c r="AT6" s="15">
        <f>Mayo!AT34</f>
        <v>0</v>
      </c>
      <c r="AU6" s="28">
        <f>Mayo!AU34</f>
        <v>0</v>
      </c>
      <c r="AV6" s="15">
        <f>Mayo!AV34</f>
        <v>0</v>
      </c>
      <c r="AW6" s="28">
        <f>Mayo!AW34</f>
        <v>0</v>
      </c>
      <c r="AX6" s="15">
        <f>Mayo!AX34</f>
        <v>1</v>
      </c>
      <c r="AY6" s="28">
        <f>Mayo!AY34</f>
        <v>110</v>
      </c>
      <c r="AZ6" s="15">
        <f>Mayo!AZ34</f>
        <v>0</v>
      </c>
      <c r="BA6" s="28">
        <f>Mayo!BA34</f>
        <v>0</v>
      </c>
      <c r="BB6" s="15">
        <f>Mayo!BB34</f>
        <v>1</v>
      </c>
      <c r="BC6" s="28">
        <f>Mayo!BC34</f>
        <v>88</v>
      </c>
      <c r="BD6" s="15">
        <f>Mayo!BD34</f>
        <v>0</v>
      </c>
      <c r="BE6" s="28">
        <f>Mayo!BE34</f>
        <v>0</v>
      </c>
      <c r="BF6" s="15">
        <f>Mayo!BF34</f>
        <v>11</v>
      </c>
      <c r="BG6" s="28">
        <f>Mayo!BG34</f>
        <v>99</v>
      </c>
      <c r="BH6" s="15">
        <f>Mayo!BH34</f>
        <v>53</v>
      </c>
      <c r="BI6" s="28">
        <f>Mayo!BI34</f>
        <v>53</v>
      </c>
      <c r="BJ6" s="15">
        <f>Mayo!BJ34</f>
        <v>3</v>
      </c>
      <c r="BK6" s="28">
        <f>Mayo!BK34</f>
        <v>216</v>
      </c>
      <c r="BL6" s="15">
        <f>Mayo!BL34</f>
        <v>1</v>
      </c>
      <c r="BM6" s="28">
        <f>Mayo!BM34</f>
        <v>72</v>
      </c>
      <c r="BN6" s="15">
        <f>Mayo!BN34</f>
        <v>14</v>
      </c>
      <c r="BO6" s="28">
        <f>Mayo!BO34</f>
        <v>910</v>
      </c>
      <c r="BP6" s="15">
        <f>Mayo!BP34</f>
        <v>10</v>
      </c>
      <c r="BQ6" s="28">
        <f>Mayo!BQ34</f>
        <v>650</v>
      </c>
      <c r="BR6" s="22">
        <f t="shared" si="0"/>
        <v>73449</v>
      </c>
      <c r="BS6" s="14">
        <f>Mayo!BS34</f>
        <v>652</v>
      </c>
      <c r="BT6" t="s">
        <v>73</v>
      </c>
      <c r="BU6">
        <f t="shared" si="1"/>
        <v>58627.873563218389</v>
      </c>
      <c r="BV6">
        <f t="shared" si="2"/>
        <v>4690.2298850574716</v>
      </c>
      <c r="BW6">
        <f t="shared" si="3"/>
        <v>10130.896551724138</v>
      </c>
      <c r="BX6" s="33">
        <f t="shared" si="4"/>
        <v>73449</v>
      </c>
    </row>
    <row r="7" spans="1:76" ht="15.6" thickTop="1" thickBot="1" x14ac:dyDescent="0.35">
      <c r="A7" s="9" t="s">
        <v>74</v>
      </c>
      <c r="B7">
        <f>Junio!B34</f>
        <v>33</v>
      </c>
      <c r="C7" s="28">
        <f>Junio!C34</f>
        <v>2343</v>
      </c>
      <c r="D7" s="15">
        <f>Junio!D34</f>
        <v>109</v>
      </c>
      <c r="E7" s="28">
        <f>Junio!E34</f>
        <v>2943</v>
      </c>
      <c r="F7" s="15">
        <f>Junio!F34</f>
        <v>19</v>
      </c>
      <c r="G7" s="28">
        <f>Junio!G34</f>
        <v>1026</v>
      </c>
      <c r="H7" s="15">
        <f>Junio!H34</f>
        <v>77</v>
      </c>
      <c r="I7" s="28">
        <f>Junio!I34</f>
        <v>5390</v>
      </c>
      <c r="J7" s="15">
        <f>Junio!J34</f>
        <v>0</v>
      </c>
      <c r="K7" s="28">
        <f>Junio!K34</f>
        <v>0</v>
      </c>
      <c r="L7" s="15">
        <f>Junio!L34</f>
        <v>87</v>
      </c>
      <c r="M7" s="28">
        <f>Junio!M34</f>
        <v>6177</v>
      </c>
      <c r="N7" s="15">
        <f>Junio!N34</f>
        <v>6</v>
      </c>
      <c r="O7" s="28">
        <f>Junio!O34</f>
        <v>768</v>
      </c>
      <c r="P7" s="15">
        <f>Junio!P34</f>
        <v>9</v>
      </c>
      <c r="Q7" s="28">
        <f>Junio!Q34</f>
        <v>1242</v>
      </c>
      <c r="R7" s="15">
        <f>Junio!R34</f>
        <v>27</v>
      </c>
      <c r="S7" s="28">
        <f>Junio!S34</f>
        <v>3915</v>
      </c>
      <c r="T7" s="15">
        <f>Junio!T34</f>
        <v>106</v>
      </c>
      <c r="U7" s="28">
        <f>Junio!U34</f>
        <v>14840</v>
      </c>
      <c r="V7" s="15">
        <f>Junio!V34</f>
        <v>92</v>
      </c>
      <c r="W7" s="28">
        <f>Junio!W34</f>
        <v>5980</v>
      </c>
      <c r="X7" s="15">
        <f>Junio!X34</f>
        <v>255</v>
      </c>
      <c r="Y7" s="28">
        <f>Junio!Y34</f>
        <v>18360</v>
      </c>
      <c r="Z7" s="15">
        <f>Junio!Z34</f>
        <v>9</v>
      </c>
      <c r="AA7" s="28">
        <f>Junio!AA34</f>
        <v>792</v>
      </c>
      <c r="AB7" s="15">
        <f>Junio!AB34</f>
        <v>0</v>
      </c>
      <c r="AC7" s="28">
        <f>Junio!AC34</f>
        <v>0</v>
      </c>
      <c r="AD7" s="15">
        <f>Junio!AD34</f>
        <v>0</v>
      </c>
      <c r="AE7" s="28">
        <f>Junio!AE34</f>
        <v>0</v>
      </c>
      <c r="AF7" s="15">
        <f>Junio!AF34</f>
        <v>1</v>
      </c>
      <c r="AG7" s="28">
        <f>Junio!AG34</f>
        <v>170</v>
      </c>
      <c r="AH7" s="15">
        <f>Junio!AH34</f>
        <v>4</v>
      </c>
      <c r="AI7" s="28">
        <f>Junio!AI34</f>
        <v>720</v>
      </c>
      <c r="AJ7" s="15">
        <f>Junio!AJ34</f>
        <v>6</v>
      </c>
      <c r="AK7" s="28">
        <f>Junio!AK34</f>
        <v>870</v>
      </c>
      <c r="AL7" s="15">
        <f>Junio!AL34</f>
        <v>1</v>
      </c>
      <c r="AM7" s="28">
        <f>Junio!AM34</f>
        <v>139</v>
      </c>
      <c r="AN7" s="15">
        <f>Junio!AN34</f>
        <v>2</v>
      </c>
      <c r="AO7" s="28">
        <f>Junio!AO34</f>
        <v>44</v>
      </c>
      <c r="AP7" s="15">
        <f>Junio!AP34</f>
        <v>6</v>
      </c>
      <c r="AQ7" s="28">
        <f>Junio!AQ34</f>
        <v>570</v>
      </c>
      <c r="AR7" s="15">
        <f>Junio!AR34</f>
        <v>1</v>
      </c>
      <c r="AS7" s="28">
        <f>Junio!AS34</f>
        <v>47</v>
      </c>
      <c r="AT7" s="15">
        <f>Junio!AT34</f>
        <v>0</v>
      </c>
      <c r="AU7" s="28">
        <f>Junio!AU34</f>
        <v>0</v>
      </c>
      <c r="AV7" s="15">
        <f>Junio!AV34</f>
        <v>0</v>
      </c>
      <c r="AW7" s="28">
        <f>Junio!AW34</f>
        <v>0</v>
      </c>
      <c r="AX7" s="15">
        <f>Junio!AX34</f>
        <v>5</v>
      </c>
      <c r="AY7" s="28">
        <f>Junio!AY34</f>
        <v>550</v>
      </c>
      <c r="AZ7" s="15">
        <f>Junio!AZ34</f>
        <v>0</v>
      </c>
      <c r="BA7" s="28">
        <f>Junio!BA34</f>
        <v>0</v>
      </c>
      <c r="BB7" s="15">
        <f>Junio!BB34</f>
        <v>0</v>
      </c>
      <c r="BC7" s="28">
        <f>Junio!BC34</f>
        <v>0</v>
      </c>
      <c r="BD7" s="15">
        <f>Junio!BD34</f>
        <v>5</v>
      </c>
      <c r="BE7" s="28">
        <f>Junio!BE34</f>
        <v>180</v>
      </c>
      <c r="BF7" s="15">
        <f>Junio!BF34</f>
        <v>2</v>
      </c>
      <c r="BG7" s="28">
        <f>Junio!BG34</f>
        <v>18</v>
      </c>
      <c r="BH7" s="15">
        <f>Junio!BH34</f>
        <v>82</v>
      </c>
      <c r="BI7" s="28">
        <f>Junio!BI34</f>
        <v>82</v>
      </c>
      <c r="BJ7" s="15">
        <f>Junio!BJ34</f>
        <v>7</v>
      </c>
      <c r="BK7" s="28">
        <f>Junio!BK34</f>
        <v>504</v>
      </c>
      <c r="BL7" s="15">
        <f>Junio!BL34</f>
        <v>1</v>
      </c>
      <c r="BM7" s="28">
        <f>Junio!BM34</f>
        <v>72</v>
      </c>
      <c r="BN7" s="15">
        <f>Junio!BN34</f>
        <v>7</v>
      </c>
      <c r="BO7" s="28">
        <f>Junio!BO34</f>
        <v>455</v>
      </c>
      <c r="BP7" s="15">
        <f>Junio!BP34</f>
        <v>16</v>
      </c>
      <c r="BQ7" s="28">
        <f>Junio!BQ34</f>
        <v>1040</v>
      </c>
      <c r="BR7" s="22">
        <f t="shared" si="0"/>
        <v>69237</v>
      </c>
      <c r="BS7" s="14">
        <f>Junio!BS34</f>
        <v>581</v>
      </c>
      <c r="BT7" t="s">
        <v>74</v>
      </c>
      <c r="BU7">
        <f t="shared" si="1"/>
        <v>55265.80459770115</v>
      </c>
      <c r="BV7">
        <f t="shared" si="2"/>
        <v>4421.2643678160921</v>
      </c>
      <c r="BW7">
        <f t="shared" si="3"/>
        <v>9549.9310344827591</v>
      </c>
      <c r="BX7" s="33">
        <f t="shared" si="4"/>
        <v>69237</v>
      </c>
    </row>
    <row r="8" spans="1:76" ht="15.6" thickTop="1" thickBot="1" x14ac:dyDescent="0.35">
      <c r="A8" s="9" t="s">
        <v>75</v>
      </c>
      <c r="B8">
        <f>Julio!B34</f>
        <v>29</v>
      </c>
      <c r="C8" s="28">
        <f>Julio!C34</f>
        <v>2059</v>
      </c>
      <c r="D8" s="15">
        <f>Julio!D34</f>
        <v>99</v>
      </c>
      <c r="E8" s="28">
        <f>Julio!E34</f>
        <v>2673</v>
      </c>
      <c r="F8" s="15">
        <f>Julio!F34</f>
        <v>16</v>
      </c>
      <c r="G8" s="28">
        <f>Julio!G34</f>
        <v>864</v>
      </c>
      <c r="H8" s="15">
        <f>Julio!H34</f>
        <v>65</v>
      </c>
      <c r="I8" s="28">
        <f>Julio!I34</f>
        <v>4550</v>
      </c>
      <c r="J8" s="15">
        <f>Julio!J34</f>
        <v>0</v>
      </c>
      <c r="K8" s="28">
        <f>Julio!K34</f>
        <v>0</v>
      </c>
      <c r="L8" s="15">
        <f>Julio!L34</f>
        <v>104</v>
      </c>
      <c r="M8" s="28">
        <f>Julio!M34</f>
        <v>7384</v>
      </c>
      <c r="N8" s="15">
        <f>Julio!N34</f>
        <v>16</v>
      </c>
      <c r="O8" s="28">
        <f>Julio!O34</f>
        <v>2048</v>
      </c>
      <c r="P8" s="15">
        <f>Julio!P34</f>
        <v>8</v>
      </c>
      <c r="Q8" s="28">
        <f>Julio!Q34</f>
        <v>1104</v>
      </c>
      <c r="R8" s="15">
        <f>Julio!R34</f>
        <v>17</v>
      </c>
      <c r="S8" s="28">
        <f>Julio!S34</f>
        <v>2465</v>
      </c>
      <c r="T8" s="15">
        <f>Julio!T34</f>
        <v>60</v>
      </c>
      <c r="U8" s="28">
        <f>Julio!U34</f>
        <v>8400</v>
      </c>
      <c r="V8" s="15">
        <f>Julio!V34</f>
        <v>28</v>
      </c>
      <c r="W8" s="28">
        <f>Julio!W34</f>
        <v>1820</v>
      </c>
      <c r="X8" s="15">
        <f>Julio!X34</f>
        <v>92</v>
      </c>
      <c r="Y8" s="28">
        <f>Julio!Y34</f>
        <v>6624</v>
      </c>
      <c r="Z8" s="15">
        <f>Julio!Z34</f>
        <v>23</v>
      </c>
      <c r="AA8" s="28">
        <f>Julio!AA34</f>
        <v>2024</v>
      </c>
      <c r="AB8" s="15">
        <f>Julio!AB34</f>
        <v>0</v>
      </c>
      <c r="AC8" s="28">
        <f>Julio!AC34</f>
        <v>0</v>
      </c>
      <c r="AD8" s="15">
        <f>Julio!AD34</f>
        <v>0</v>
      </c>
      <c r="AE8" s="28">
        <f>Julio!AE34</f>
        <v>0</v>
      </c>
      <c r="AF8" s="15">
        <f>Julio!AF34</f>
        <v>2</v>
      </c>
      <c r="AG8" s="28">
        <f>Julio!AG34</f>
        <v>340</v>
      </c>
      <c r="AH8" s="15">
        <f>Julio!AH34</f>
        <v>7</v>
      </c>
      <c r="AI8" s="28">
        <f>Julio!AI34</f>
        <v>1260</v>
      </c>
      <c r="AJ8" s="15">
        <f>Julio!AJ34</f>
        <v>4</v>
      </c>
      <c r="AK8" s="28">
        <f>Julio!AK34</f>
        <v>580</v>
      </c>
      <c r="AL8" s="15">
        <f>Julio!AL34</f>
        <v>1</v>
      </c>
      <c r="AM8" s="28">
        <f>Julio!AM34</f>
        <v>139</v>
      </c>
      <c r="AN8" s="15">
        <f>Julio!AN34</f>
        <v>0</v>
      </c>
      <c r="AO8" s="28">
        <f>Julio!AO34</f>
        <v>0</v>
      </c>
      <c r="AP8" s="15">
        <f>Julio!AP34</f>
        <v>5</v>
      </c>
      <c r="AQ8" s="28">
        <f>Julio!AQ34</f>
        <v>475</v>
      </c>
      <c r="AR8" s="15">
        <f>Julio!AR34</f>
        <v>3</v>
      </c>
      <c r="AS8" s="28">
        <f>Julio!AS34</f>
        <v>141</v>
      </c>
      <c r="AT8" s="15">
        <f>Julio!AT34</f>
        <v>0</v>
      </c>
      <c r="AU8" s="28">
        <f>Julio!AU34</f>
        <v>0</v>
      </c>
      <c r="AV8" s="15">
        <f>Julio!AV34</f>
        <v>0</v>
      </c>
      <c r="AW8" s="28">
        <f>Julio!AW34</f>
        <v>0</v>
      </c>
      <c r="AX8" s="15">
        <f>Julio!AX34</f>
        <v>3</v>
      </c>
      <c r="AY8" s="28">
        <f>Julio!AY34</f>
        <v>330</v>
      </c>
      <c r="AZ8" s="15">
        <f>Julio!AZ34</f>
        <v>0</v>
      </c>
      <c r="BA8" s="28">
        <f>Julio!BA34</f>
        <v>0</v>
      </c>
      <c r="BB8" s="15">
        <f>Julio!BB34</f>
        <v>0</v>
      </c>
      <c r="BC8" s="28">
        <f>Julio!BC34</f>
        <v>0</v>
      </c>
      <c r="BD8" s="15">
        <f>Julio!BD34</f>
        <v>0</v>
      </c>
      <c r="BE8" s="28">
        <f>Julio!BE34</f>
        <v>0</v>
      </c>
      <c r="BF8" s="15">
        <f>Julio!BF34</f>
        <v>1</v>
      </c>
      <c r="BG8" s="28">
        <f>Julio!BG34</f>
        <v>9</v>
      </c>
      <c r="BH8" s="15">
        <f>Julio!BH34</f>
        <v>82</v>
      </c>
      <c r="BI8" s="28">
        <f>Julio!BI34</f>
        <v>82</v>
      </c>
      <c r="BJ8" s="15">
        <f>Julio!BJ34</f>
        <v>3</v>
      </c>
      <c r="BK8" s="28">
        <f>Julio!BK34</f>
        <v>216</v>
      </c>
      <c r="BL8" s="15">
        <f>Julio!BL34</f>
        <v>0</v>
      </c>
      <c r="BM8" s="28">
        <f>Julio!BM34</f>
        <v>0</v>
      </c>
      <c r="BN8" s="15">
        <f>Julio!BN34</f>
        <v>1</v>
      </c>
      <c r="BO8" s="28">
        <f>Julio!BO34</f>
        <v>65</v>
      </c>
      <c r="BP8" s="15">
        <f>Julio!BP34</f>
        <v>5</v>
      </c>
      <c r="BQ8" s="28">
        <f>Julio!BQ34</f>
        <v>325</v>
      </c>
      <c r="BR8" s="22">
        <f t="shared" si="0"/>
        <v>45977</v>
      </c>
      <c r="BS8" s="14">
        <f>Julio!BS34</f>
        <v>421</v>
      </c>
      <c r="BT8" t="s">
        <v>75</v>
      </c>
      <c r="BU8">
        <f t="shared" si="1"/>
        <v>36699.393358876114</v>
      </c>
      <c r="BV8">
        <f t="shared" si="2"/>
        <v>2935.9514687100891</v>
      </c>
      <c r="BW8">
        <f t="shared" si="3"/>
        <v>6341.6551724137926</v>
      </c>
      <c r="BX8" s="33">
        <f t="shared" si="4"/>
        <v>45976.999999999993</v>
      </c>
    </row>
    <row r="9" spans="1:76" ht="15.6" thickTop="1" thickBot="1" x14ac:dyDescent="0.35">
      <c r="A9" s="9" t="s">
        <v>76</v>
      </c>
      <c r="B9">
        <f>Agosto!B34</f>
        <v>24</v>
      </c>
      <c r="C9" s="28">
        <f>Agosto!C34</f>
        <v>1704</v>
      </c>
      <c r="D9" s="15">
        <f>Agosto!D34</f>
        <v>170</v>
      </c>
      <c r="E9" s="28">
        <f>Agosto!E34</f>
        <v>4590</v>
      </c>
      <c r="F9" s="15">
        <f>Agosto!F34</f>
        <v>20</v>
      </c>
      <c r="G9" s="28">
        <f>Agosto!G34</f>
        <v>1080</v>
      </c>
      <c r="H9" s="15">
        <f>Agosto!H34</f>
        <v>98</v>
      </c>
      <c r="I9" s="28">
        <f>Agosto!I34</f>
        <v>6860</v>
      </c>
      <c r="J9" s="15">
        <f>Agosto!J34</f>
        <v>0</v>
      </c>
      <c r="K9" s="28">
        <f>Agosto!K34</f>
        <v>0</v>
      </c>
      <c r="L9" s="15">
        <f>Agosto!L34</f>
        <v>120</v>
      </c>
      <c r="M9" s="28">
        <f>Agosto!M34</f>
        <v>8520</v>
      </c>
      <c r="N9" s="15">
        <f>Agosto!N34</f>
        <v>9</v>
      </c>
      <c r="O9" s="28">
        <f>Agosto!O34</f>
        <v>1152</v>
      </c>
      <c r="P9" s="15">
        <f>Agosto!P34</f>
        <v>0</v>
      </c>
      <c r="Q9" s="28">
        <f>Agosto!Q34</f>
        <v>0</v>
      </c>
      <c r="R9" s="15">
        <f>Agosto!R34</f>
        <v>11</v>
      </c>
      <c r="S9" s="28">
        <f>Agosto!S34</f>
        <v>1595</v>
      </c>
      <c r="T9" s="15">
        <f>Agosto!T34</f>
        <v>70</v>
      </c>
      <c r="U9" s="28">
        <f>Agosto!U34</f>
        <v>9800</v>
      </c>
      <c r="V9" s="15">
        <f>Agosto!V34</f>
        <v>53</v>
      </c>
      <c r="W9" s="28">
        <f>Agosto!W34</f>
        <v>3445</v>
      </c>
      <c r="X9" s="15">
        <f>Agosto!X34</f>
        <v>154</v>
      </c>
      <c r="Y9" s="28">
        <f>Agosto!Y34</f>
        <v>11088</v>
      </c>
      <c r="Z9" s="15">
        <f>Agosto!Z34</f>
        <v>20</v>
      </c>
      <c r="AA9" s="28">
        <f>Agosto!AA34</f>
        <v>1760</v>
      </c>
      <c r="AB9" s="15">
        <f>Agosto!AB34</f>
        <v>0</v>
      </c>
      <c r="AC9" s="28">
        <f>Agosto!AC34</f>
        <v>0</v>
      </c>
      <c r="AD9" s="15">
        <f>Agosto!AD34</f>
        <v>0</v>
      </c>
      <c r="AE9" s="28">
        <f>Agosto!AE34</f>
        <v>0</v>
      </c>
      <c r="AF9" s="15">
        <f>Agosto!AF34</f>
        <v>0</v>
      </c>
      <c r="AG9" s="28">
        <f>Agosto!AG34</f>
        <v>0</v>
      </c>
      <c r="AH9" s="15">
        <f>Agosto!AH34</f>
        <v>4</v>
      </c>
      <c r="AI9" s="28">
        <f>Agosto!AI34</f>
        <v>720</v>
      </c>
      <c r="AJ9" s="15">
        <f>Agosto!AJ34</f>
        <v>1</v>
      </c>
      <c r="AK9" s="28">
        <f>Agosto!AK34</f>
        <v>145</v>
      </c>
      <c r="AL9" s="15">
        <f>Agosto!AL34</f>
        <v>10</v>
      </c>
      <c r="AM9" s="28">
        <f>Agosto!AM34</f>
        <v>1390</v>
      </c>
      <c r="AN9" s="15">
        <f>Agosto!AN34</f>
        <v>2</v>
      </c>
      <c r="AO9" s="28">
        <f>Agosto!AO34</f>
        <v>44</v>
      </c>
      <c r="AP9" s="15">
        <f>Agosto!AP34</f>
        <v>3</v>
      </c>
      <c r="AQ9" s="28">
        <f>Agosto!AQ34</f>
        <v>285</v>
      </c>
      <c r="AR9" s="15">
        <f>Agosto!AR34</f>
        <v>4</v>
      </c>
      <c r="AS9" s="28">
        <f>Agosto!AS34</f>
        <v>188</v>
      </c>
      <c r="AT9" s="15">
        <f>Agosto!AT34</f>
        <v>0</v>
      </c>
      <c r="AU9" s="28">
        <f>Agosto!AU34</f>
        <v>0</v>
      </c>
      <c r="AV9" s="15">
        <f>Agosto!AV34</f>
        <v>0</v>
      </c>
      <c r="AW9" s="28">
        <f>Agosto!AW34</f>
        <v>0</v>
      </c>
      <c r="AX9" s="15">
        <f>Agosto!AX34</f>
        <v>4</v>
      </c>
      <c r="AY9" s="28">
        <f>Agosto!AY34</f>
        <v>440</v>
      </c>
      <c r="AZ9" s="15">
        <f>Agosto!AZ34</f>
        <v>0</v>
      </c>
      <c r="BA9" s="28">
        <f>Agosto!BA34</f>
        <v>0</v>
      </c>
      <c r="BB9" s="15">
        <f>Agosto!BB34</f>
        <v>1</v>
      </c>
      <c r="BC9" s="28">
        <f>Agosto!BC34</f>
        <v>88</v>
      </c>
      <c r="BD9" s="15">
        <f>Agosto!BD34</f>
        <v>2</v>
      </c>
      <c r="BE9" s="28">
        <f>Agosto!BE34</f>
        <v>72</v>
      </c>
      <c r="BF9" s="15">
        <f>Agosto!BF34</f>
        <v>2</v>
      </c>
      <c r="BG9" s="28">
        <f>Agosto!BG34</f>
        <v>18</v>
      </c>
      <c r="BH9" s="15">
        <f>Agosto!BH34</f>
        <v>35</v>
      </c>
      <c r="BI9" s="28">
        <f>Agosto!BI34</f>
        <v>35</v>
      </c>
      <c r="BJ9" s="15">
        <f>Agosto!BJ34</f>
        <v>3</v>
      </c>
      <c r="BK9" s="28">
        <f>Agosto!BK34</f>
        <v>216</v>
      </c>
      <c r="BL9" s="15">
        <f>Agosto!BL34</f>
        <v>3</v>
      </c>
      <c r="BM9" s="28">
        <f>Agosto!BM34</f>
        <v>216</v>
      </c>
      <c r="BN9" s="15">
        <f>Agosto!BN34</f>
        <v>4</v>
      </c>
      <c r="BO9" s="28">
        <f>Agosto!BO34</f>
        <v>260</v>
      </c>
      <c r="BP9" s="15">
        <f>Agosto!BP34</f>
        <v>3</v>
      </c>
      <c r="BQ9" s="28">
        <f>Agosto!BQ34</f>
        <v>195</v>
      </c>
      <c r="BR9" s="22">
        <f t="shared" si="0"/>
        <v>55906</v>
      </c>
      <c r="BS9" s="14">
        <f>Agosto!BS34</f>
        <v>538</v>
      </c>
      <c r="BT9" t="s">
        <v>76</v>
      </c>
      <c r="BU9">
        <f t="shared" si="1"/>
        <v>44624.84035759898</v>
      </c>
      <c r="BV9">
        <f t="shared" si="2"/>
        <v>3569.9872286079185</v>
      </c>
      <c r="BW9">
        <f t="shared" si="3"/>
        <v>7711.1724137931042</v>
      </c>
      <c r="BX9" s="33">
        <f t="shared" si="4"/>
        <v>55906</v>
      </c>
    </row>
    <row r="10" spans="1:76" ht="15.6" thickTop="1" thickBot="1" x14ac:dyDescent="0.35">
      <c r="A10" s="9" t="s">
        <v>77</v>
      </c>
      <c r="B10">
        <f>Septiempre!B34</f>
        <v>24</v>
      </c>
      <c r="C10" s="29">
        <f>Septiempre!C34</f>
        <v>1704</v>
      </c>
      <c r="D10" s="15">
        <f>Septiempre!D34</f>
        <v>119</v>
      </c>
      <c r="E10" s="29">
        <f>Septiempre!E34</f>
        <v>3213</v>
      </c>
      <c r="F10" s="15">
        <f>Septiempre!F34</f>
        <v>10</v>
      </c>
      <c r="G10" s="29">
        <f>Septiempre!G34</f>
        <v>540</v>
      </c>
      <c r="H10" s="15">
        <f>Septiempre!H34</f>
        <v>113</v>
      </c>
      <c r="I10" s="29">
        <f>Septiempre!I34</f>
        <v>7910</v>
      </c>
      <c r="J10" s="15">
        <f>Septiempre!J34</f>
        <v>0</v>
      </c>
      <c r="K10" s="29">
        <f>Septiempre!K34</f>
        <v>0</v>
      </c>
      <c r="L10" s="15">
        <f>Septiempre!L34</f>
        <v>115</v>
      </c>
      <c r="M10" s="29">
        <f>Septiempre!M34</f>
        <v>8165</v>
      </c>
      <c r="N10" s="15">
        <f>Septiempre!N34</f>
        <v>11</v>
      </c>
      <c r="O10" s="29">
        <f>Septiempre!O34</f>
        <v>1408</v>
      </c>
      <c r="P10" s="15">
        <f>Septiempre!P34</f>
        <v>8</v>
      </c>
      <c r="Q10" s="29">
        <f>Septiempre!Q34</f>
        <v>1104</v>
      </c>
      <c r="R10" s="15">
        <f>Septiempre!R34</f>
        <v>13</v>
      </c>
      <c r="S10" s="29">
        <f>Septiempre!S34</f>
        <v>1885</v>
      </c>
      <c r="T10" s="15">
        <f>Septiempre!T34</f>
        <v>63</v>
      </c>
      <c r="U10" s="29">
        <f>Septiempre!U34</f>
        <v>8820</v>
      </c>
      <c r="V10" s="15">
        <f>Septiempre!V34</f>
        <v>37</v>
      </c>
      <c r="W10" s="29">
        <f>Septiempre!W34</f>
        <v>2405</v>
      </c>
      <c r="X10" s="15">
        <f>Septiempre!X34</f>
        <v>116</v>
      </c>
      <c r="Y10" s="29">
        <f>Septiempre!Y34</f>
        <v>8352</v>
      </c>
      <c r="Z10" s="15">
        <f>Septiempre!Z34</f>
        <v>20</v>
      </c>
      <c r="AA10" s="29">
        <f>Septiempre!AA34</f>
        <v>1760</v>
      </c>
      <c r="AB10" s="15">
        <f>Septiempre!AB34</f>
        <v>0</v>
      </c>
      <c r="AC10" s="29">
        <f>Septiempre!AC34</f>
        <v>0</v>
      </c>
      <c r="AD10" s="15">
        <f>Septiempre!AD34</f>
        <v>0</v>
      </c>
      <c r="AE10" s="29">
        <f>Septiempre!AE34</f>
        <v>0</v>
      </c>
      <c r="AF10" s="15">
        <f>Septiempre!AF34</f>
        <v>0</v>
      </c>
      <c r="AG10" s="29">
        <f>Septiempre!AG34</f>
        <v>0</v>
      </c>
      <c r="AH10" s="15">
        <f>Septiempre!AH34</f>
        <v>4</v>
      </c>
      <c r="AI10" s="29">
        <f>Septiempre!AI34</f>
        <v>720</v>
      </c>
      <c r="AJ10" s="15">
        <f>Septiempre!AJ34</f>
        <v>8</v>
      </c>
      <c r="AK10" s="29">
        <f>Septiempre!AK34</f>
        <v>1160</v>
      </c>
      <c r="AL10" s="15">
        <f>Septiempre!AL34</f>
        <v>1</v>
      </c>
      <c r="AM10" s="29">
        <f>Septiempre!AM34</f>
        <v>139</v>
      </c>
      <c r="AN10" s="15">
        <f>Septiempre!AN34</f>
        <v>4</v>
      </c>
      <c r="AO10" s="29">
        <f>Septiempre!AO34</f>
        <v>88</v>
      </c>
      <c r="AP10" s="15">
        <f>Septiempre!AP34</f>
        <v>10</v>
      </c>
      <c r="AQ10" s="29">
        <f>Septiempre!AQ34</f>
        <v>950</v>
      </c>
      <c r="AR10" s="15">
        <f>Septiempre!AR34</f>
        <v>4</v>
      </c>
      <c r="AS10" s="29">
        <f>Septiempre!AS34</f>
        <v>188</v>
      </c>
      <c r="AT10" s="15">
        <f>Septiempre!AT34</f>
        <v>0</v>
      </c>
      <c r="AU10" s="29">
        <f>Septiempre!AU34</f>
        <v>0</v>
      </c>
      <c r="AV10" s="15">
        <f>Septiempre!AV34</f>
        <v>0</v>
      </c>
      <c r="AW10" s="29">
        <f>Septiempre!AW34</f>
        <v>0</v>
      </c>
      <c r="AX10" s="15">
        <f>Septiempre!AX34</f>
        <v>2</v>
      </c>
      <c r="AY10" s="29">
        <f>Septiempre!AY34</f>
        <v>220</v>
      </c>
      <c r="AZ10" s="15">
        <f>Septiempre!AZ34</f>
        <v>0</v>
      </c>
      <c r="BA10" s="29">
        <f>Septiempre!BA34</f>
        <v>0</v>
      </c>
      <c r="BB10" s="15">
        <f>Septiempre!BB34</f>
        <v>1</v>
      </c>
      <c r="BC10" s="29">
        <f>Septiempre!BC34</f>
        <v>88</v>
      </c>
      <c r="BD10" s="15">
        <f>Septiempre!BD34</f>
        <v>2</v>
      </c>
      <c r="BE10" s="29">
        <f>Septiempre!BE34</f>
        <v>72</v>
      </c>
      <c r="BF10" s="15">
        <f>Septiempre!BF34</f>
        <v>2</v>
      </c>
      <c r="BG10" s="29">
        <f>Septiempre!BG34</f>
        <v>18</v>
      </c>
      <c r="BH10" s="15">
        <f>Septiempre!BH34</f>
        <v>165</v>
      </c>
      <c r="BI10" s="29">
        <f>Septiempre!BI34</f>
        <v>165</v>
      </c>
      <c r="BJ10" s="15">
        <f>Septiempre!BJ34</f>
        <v>4</v>
      </c>
      <c r="BK10" s="29">
        <f>Septiempre!BK34</f>
        <v>288</v>
      </c>
      <c r="BL10" s="15">
        <f>Septiempre!BL34</f>
        <v>0</v>
      </c>
      <c r="BM10" s="29">
        <f>Septiempre!BM34</f>
        <v>0</v>
      </c>
      <c r="BN10" s="15">
        <f>Septiempre!BN34</f>
        <v>3</v>
      </c>
      <c r="BO10" s="29">
        <f>Septiempre!BO34</f>
        <v>195</v>
      </c>
      <c r="BP10" s="15">
        <f>Septiempre!BP34</f>
        <v>2</v>
      </c>
      <c r="BQ10" s="29">
        <f>Septiempre!BQ34</f>
        <v>130</v>
      </c>
      <c r="BR10" s="22">
        <f t="shared" si="0"/>
        <v>51687</v>
      </c>
      <c r="BS10" s="14">
        <f>Septiempre!BS34</f>
        <v>471</v>
      </c>
      <c r="BT10" t="s">
        <v>77</v>
      </c>
      <c r="BU10">
        <f t="shared" si="1"/>
        <v>41257.183908045976</v>
      </c>
      <c r="BV10">
        <f t="shared" si="2"/>
        <v>3300.5747126436781</v>
      </c>
      <c r="BW10">
        <f t="shared" si="3"/>
        <v>7129.2413793103442</v>
      </c>
      <c r="BX10" s="33">
        <f t="shared" si="4"/>
        <v>51687</v>
      </c>
    </row>
    <row r="11" spans="1:76" ht="15.6" thickTop="1" thickBot="1" x14ac:dyDescent="0.35">
      <c r="A11" s="9" t="s">
        <v>78</v>
      </c>
      <c r="B11">
        <f>Octubre!B34</f>
        <v>18</v>
      </c>
      <c r="C11" s="29">
        <f>Octubre!C34</f>
        <v>1278</v>
      </c>
      <c r="D11" s="15">
        <f>Octubre!D34</f>
        <v>132</v>
      </c>
      <c r="E11" s="29">
        <f>Octubre!E34</f>
        <v>3564</v>
      </c>
      <c r="F11" s="15">
        <f>Octubre!F34</f>
        <v>24</v>
      </c>
      <c r="G11" s="29">
        <f>Octubre!G34</f>
        <v>1296</v>
      </c>
      <c r="H11" s="15">
        <f>Octubre!H34</f>
        <v>101</v>
      </c>
      <c r="I11" s="29">
        <f>Octubre!I34</f>
        <v>7070</v>
      </c>
      <c r="J11" s="15">
        <f>Octubre!J34</f>
        <v>0</v>
      </c>
      <c r="K11" s="29">
        <f>Octubre!K34</f>
        <v>0</v>
      </c>
      <c r="L11" s="15">
        <f>Octubre!L34</f>
        <v>102</v>
      </c>
      <c r="M11" s="29">
        <f>Octubre!M34</f>
        <v>7242</v>
      </c>
      <c r="N11" s="15">
        <f>Octubre!N34</f>
        <v>14</v>
      </c>
      <c r="O11" s="29">
        <f>Octubre!O34</f>
        <v>1792</v>
      </c>
      <c r="P11" s="15">
        <f>Octubre!P34</f>
        <v>3</v>
      </c>
      <c r="Q11" s="29">
        <f>Octubre!Q34</f>
        <v>414</v>
      </c>
      <c r="R11" s="15">
        <f>Octubre!R34</f>
        <v>8</v>
      </c>
      <c r="S11" s="29">
        <f>Octubre!S34</f>
        <v>1160</v>
      </c>
      <c r="T11" s="15">
        <f>Octubre!T34</f>
        <v>60</v>
      </c>
      <c r="U11" s="29">
        <f>Octubre!U34</f>
        <v>8400</v>
      </c>
      <c r="V11" s="15">
        <f>Octubre!V34</f>
        <v>35</v>
      </c>
      <c r="W11" s="29">
        <f>Octubre!W34</f>
        <v>2275</v>
      </c>
      <c r="X11" s="15">
        <f>Octubre!X34</f>
        <v>128</v>
      </c>
      <c r="Y11" s="29">
        <f>Octubre!Y34</f>
        <v>9216</v>
      </c>
      <c r="Z11" s="15">
        <f>Octubre!Z34</f>
        <v>12</v>
      </c>
      <c r="AA11" s="29">
        <f>Octubre!AA34</f>
        <v>1056</v>
      </c>
      <c r="AB11" s="15">
        <f>Octubre!AB34</f>
        <v>0</v>
      </c>
      <c r="AC11" s="29">
        <f>Octubre!AC34</f>
        <v>0</v>
      </c>
      <c r="AD11" s="15">
        <f>Octubre!AD34</f>
        <v>0</v>
      </c>
      <c r="AE11" s="29">
        <f>Octubre!AE34</f>
        <v>0</v>
      </c>
      <c r="AF11" s="15">
        <f>Octubre!AF34</f>
        <v>6</v>
      </c>
      <c r="AG11" s="29">
        <f>Octubre!AG34</f>
        <v>1020</v>
      </c>
      <c r="AH11" s="15">
        <f>Octubre!AH34</f>
        <v>5</v>
      </c>
      <c r="AI11" s="29">
        <f>Octubre!AI34</f>
        <v>900</v>
      </c>
      <c r="AJ11" s="15">
        <f>Octubre!AJ34</f>
        <v>5</v>
      </c>
      <c r="AK11" s="29">
        <f>Octubre!AK34</f>
        <v>725</v>
      </c>
      <c r="AL11" s="15">
        <f>Octubre!AL34</f>
        <v>0</v>
      </c>
      <c r="AM11" s="29">
        <f>Octubre!AM34</f>
        <v>0</v>
      </c>
      <c r="AN11" s="15">
        <f>Octubre!AN34</f>
        <v>1</v>
      </c>
      <c r="AO11" s="29">
        <f>Octubre!AO34</f>
        <v>22</v>
      </c>
      <c r="AP11" s="15">
        <f>Octubre!AP34</f>
        <v>1</v>
      </c>
      <c r="AQ11" s="29">
        <f>Octubre!AQ34</f>
        <v>95</v>
      </c>
      <c r="AR11" s="15">
        <f>Octubre!AR34</f>
        <v>5</v>
      </c>
      <c r="AS11" s="29">
        <f>Octubre!AS34</f>
        <v>235</v>
      </c>
      <c r="AT11" s="15">
        <f>Octubre!AT34</f>
        <v>0</v>
      </c>
      <c r="AU11" s="29">
        <f>Octubre!AU34</f>
        <v>0</v>
      </c>
      <c r="AV11" s="15">
        <f>Octubre!AV34</f>
        <v>0</v>
      </c>
      <c r="AW11" s="29">
        <f>Octubre!AW34</f>
        <v>0</v>
      </c>
      <c r="AX11" s="15">
        <f>Octubre!AX34</f>
        <v>2</v>
      </c>
      <c r="AY11" s="29">
        <f>Octubre!AY34</f>
        <v>220</v>
      </c>
      <c r="AZ11" s="15">
        <f>Octubre!AZ34</f>
        <v>1</v>
      </c>
      <c r="BA11" s="29">
        <f>Octubre!BA34</f>
        <v>63</v>
      </c>
      <c r="BB11" s="15">
        <f>Octubre!BB34</f>
        <v>3</v>
      </c>
      <c r="BC11" s="29">
        <f>Octubre!BC34</f>
        <v>264</v>
      </c>
      <c r="BD11" s="15">
        <f>Octubre!BD34</f>
        <v>4</v>
      </c>
      <c r="BE11" s="29">
        <f>Octubre!BE34</f>
        <v>144</v>
      </c>
      <c r="BF11" s="15">
        <f>Octubre!BF34</f>
        <v>4</v>
      </c>
      <c r="BG11" s="29">
        <f>Octubre!BG34</f>
        <v>36</v>
      </c>
      <c r="BH11" s="15">
        <f>Octubre!BH34</f>
        <v>120</v>
      </c>
      <c r="BI11" s="29">
        <f>Octubre!BI34</f>
        <v>120</v>
      </c>
      <c r="BJ11" s="15">
        <f>Octubre!BJ34</f>
        <v>3</v>
      </c>
      <c r="BK11" s="29">
        <f>Octubre!BK34</f>
        <v>216</v>
      </c>
      <c r="BL11" s="15">
        <f>Octubre!BL34</f>
        <v>0</v>
      </c>
      <c r="BM11" s="29">
        <f>Octubre!BM34</f>
        <v>0</v>
      </c>
      <c r="BN11" s="15">
        <f>Octubre!BN34</f>
        <v>2</v>
      </c>
      <c r="BO11" s="29">
        <f>Octubre!BO34</f>
        <v>130</v>
      </c>
      <c r="BP11" s="15">
        <f>Octubre!BP34</f>
        <v>0</v>
      </c>
      <c r="BQ11" s="29">
        <f>Octubre!BQ34</f>
        <v>0</v>
      </c>
      <c r="BR11" s="22">
        <f t="shared" si="0"/>
        <v>48953</v>
      </c>
      <c r="BS11" s="14">
        <f>Octubre!BS34</f>
        <v>465</v>
      </c>
      <c r="BT11" t="s">
        <v>78</v>
      </c>
      <c r="BU11">
        <f t="shared" si="1"/>
        <v>39074.872286079182</v>
      </c>
      <c r="BV11">
        <f t="shared" si="2"/>
        <v>3125.9897828863345</v>
      </c>
      <c r="BW11">
        <f t="shared" si="3"/>
        <v>6752.1379310344828</v>
      </c>
      <c r="BX11" s="33">
        <f t="shared" si="4"/>
        <v>48953</v>
      </c>
    </row>
    <row r="12" spans="1:76" ht="15.6" thickTop="1" thickBot="1" x14ac:dyDescent="0.35">
      <c r="A12" s="9" t="s">
        <v>79</v>
      </c>
      <c r="B12">
        <f>Noviembre!B34</f>
        <v>14</v>
      </c>
      <c r="C12" s="28">
        <f>Noviembre!C34</f>
        <v>994</v>
      </c>
      <c r="D12" s="15">
        <f>Noviembre!D34</f>
        <v>133</v>
      </c>
      <c r="E12" s="28">
        <f>Noviembre!E34</f>
        <v>3591</v>
      </c>
      <c r="F12" s="15">
        <f>Noviembre!F34</f>
        <v>16</v>
      </c>
      <c r="G12" s="28">
        <f>Noviembre!G34</f>
        <v>864</v>
      </c>
      <c r="H12" s="15">
        <f>Noviembre!H34</f>
        <v>94</v>
      </c>
      <c r="I12" s="28">
        <f>Noviembre!I34</f>
        <v>6580</v>
      </c>
      <c r="J12" s="15">
        <f>Noviembre!J34</f>
        <v>0</v>
      </c>
      <c r="K12" s="28">
        <f>Noviembre!K34</f>
        <v>0</v>
      </c>
      <c r="L12" s="15">
        <f>Noviembre!L34</f>
        <v>74</v>
      </c>
      <c r="M12" s="28">
        <f>Noviembre!M34</f>
        <v>5254</v>
      </c>
      <c r="N12" s="15">
        <f>Noviembre!N34</f>
        <v>11</v>
      </c>
      <c r="O12" s="28">
        <f>Noviembre!O34</f>
        <v>1408</v>
      </c>
      <c r="P12" s="15">
        <f>Noviembre!P34</f>
        <v>4</v>
      </c>
      <c r="Q12" s="28">
        <f>Noviembre!Q34</f>
        <v>552</v>
      </c>
      <c r="R12" s="15">
        <f>Noviembre!R34</f>
        <v>15</v>
      </c>
      <c r="S12" s="28">
        <f>Noviembre!S34</f>
        <v>2175</v>
      </c>
      <c r="T12" s="15">
        <f>Noviembre!T34</f>
        <v>71</v>
      </c>
      <c r="U12" s="28">
        <f>Noviembre!U34</f>
        <v>9940</v>
      </c>
      <c r="V12" s="15">
        <f>Noviembre!V34</f>
        <v>21</v>
      </c>
      <c r="W12" s="28">
        <f>Noviembre!W34</f>
        <v>1365</v>
      </c>
      <c r="X12" s="15">
        <f>Noviembre!X34</f>
        <v>70</v>
      </c>
      <c r="Y12" s="28">
        <f>Noviembre!Y34</f>
        <v>5040</v>
      </c>
      <c r="Z12" s="15">
        <f>Noviembre!Z34</f>
        <v>5</v>
      </c>
      <c r="AA12" s="28">
        <f>Noviembre!AA34</f>
        <v>440</v>
      </c>
      <c r="AB12" s="15">
        <f>Noviembre!AB34</f>
        <v>0</v>
      </c>
      <c r="AC12" s="28">
        <f>Noviembre!AC34</f>
        <v>0</v>
      </c>
      <c r="AD12" s="15">
        <f>Noviembre!AD34</f>
        <v>0</v>
      </c>
      <c r="AE12" s="28">
        <f>Noviembre!AE34</f>
        <v>0</v>
      </c>
      <c r="AF12" s="15">
        <f>Noviembre!AF34</f>
        <v>1</v>
      </c>
      <c r="AG12" s="28">
        <f>Noviembre!AG34</f>
        <v>170</v>
      </c>
      <c r="AH12" s="15">
        <f>Noviembre!AH34</f>
        <v>4</v>
      </c>
      <c r="AI12" s="28">
        <f>Noviembre!AI34</f>
        <v>720</v>
      </c>
      <c r="AJ12" s="15">
        <f>Noviembre!AJ34</f>
        <v>3</v>
      </c>
      <c r="AK12" s="28">
        <f>Noviembre!AK34</f>
        <v>435</v>
      </c>
      <c r="AL12" s="15">
        <f>Noviembre!AL34</f>
        <v>4</v>
      </c>
      <c r="AM12" s="28">
        <f>Noviembre!AM34</f>
        <v>556</v>
      </c>
      <c r="AN12" s="15">
        <f>Noviembre!AN34</f>
        <v>1</v>
      </c>
      <c r="AO12" s="28">
        <f>Noviembre!AO34</f>
        <v>22</v>
      </c>
      <c r="AP12" s="15">
        <f>Noviembre!AP34</f>
        <v>5</v>
      </c>
      <c r="AQ12" s="28">
        <f>Noviembre!AQ34</f>
        <v>475</v>
      </c>
      <c r="AR12" s="15">
        <f>Noviembre!AR34</f>
        <v>5</v>
      </c>
      <c r="AS12" s="28">
        <f>Noviembre!AS34</f>
        <v>235</v>
      </c>
      <c r="AT12" s="15">
        <f>Noviembre!AT34</f>
        <v>0</v>
      </c>
      <c r="AU12" s="28">
        <f>Noviembre!AU34</f>
        <v>0</v>
      </c>
      <c r="AV12" s="15">
        <f>Noviembre!AV34</f>
        <v>0</v>
      </c>
      <c r="AW12" s="28">
        <f>Noviembre!AW34</f>
        <v>0</v>
      </c>
      <c r="AX12" s="15">
        <f>Noviembre!AX34</f>
        <v>4</v>
      </c>
      <c r="AY12" s="28">
        <f>Noviembre!AY34</f>
        <v>440</v>
      </c>
      <c r="AZ12" s="15">
        <f>Noviembre!AZ34</f>
        <v>0</v>
      </c>
      <c r="BA12" s="28">
        <f>Noviembre!BA34</f>
        <v>0</v>
      </c>
      <c r="BB12" s="15">
        <f>Noviembre!BB34</f>
        <v>0</v>
      </c>
      <c r="BC12" s="28">
        <f>Noviembre!BC34</f>
        <v>0</v>
      </c>
      <c r="BD12" s="15">
        <f>Noviembre!BD34</f>
        <v>4</v>
      </c>
      <c r="BE12" s="28">
        <f>Noviembre!BE34</f>
        <v>144</v>
      </c>
      <c r="BF12" s="15">
        <f>Noviembre!BF34</f>
        <v>2</v>
      </c>
      <c r="BG12" s="28">
        <f>Noviembre!BG34</f>
        <v>18</v>
      </c>
      <c r="BH12" s="15">
        <f>Noviembre!BH34</f>
        <v>15</v>
      </c>
      <c r="BI12" s="28">
        <f>Noviembre!BI34</f>
        <v>15</v>
      </c>
      <c r="BJ12" s="15">
        <f>Noviembre!BJ34</f>
        <v>4</v>
      </c>
      <c r="BK12" s="28">
        <f>Noviembre!BK34</f>
        <v>288</v>
      </c>
      <c r="BL12" s="15">
        <f>Noviembre!BL34</f>
        <v>1</v>
      </c>
      <c r="BM12" s="28">
        <f>Noviembre!BM34</f>
        <v>72</v>
      </c>
      <c r="BN12" s="15">
        <f>Noviembre!BN34</f>
        <v>7</v>
      </c>
      <c r="BO12" s="28">
        <f>Noviembre!BO34</f>
        <v>455</v>
      </c>
      <c r="BP12" s="15">
        <f>Noviembre!BP34</f>
        <v>1</v>
      </c>
      <c r="BQ12" s="28">
        <f>Noviembre!BQ34</f>
        <v>65</v>
      </c>
      <c r="BR12" s="22">
        <f t="shared" si="0"/>
        <v>42313</v>
      </c>
      <c r="BS12" s="14">
        <f>Noviembre!BS34</f>
        <v>418</v>
      </c>
      <c r="BT12" t="s">
        <v>79</v>
      </c>
      <c r="BU12">
        <f t="shared" si="1"/>
        <v>33774.744572158364</v>
      </c>
      <c r="BV12">
        <f t="shared" si="2"/>
        <v>2701.979565772669</v>
      </c>
      <c r="BW12">
        <f t="shared" si="3"/>
        <v>5836.2758620689656</v>
      </c>
      <c r="BX12" s="33">
        <f t="shared" si="4"/>
        <v>42313</v>
      </c>
    </row>
    <row r="13" spans="1:76" ht="15.6" thickTop="1" thickBot="1" x14ac:dyDescent="0.35">
      <c r="A13" s="9" t="s">
        <v>80</v>
      </c>
      <c r="B13">
        <f>Diciembre!B34</f>
        <v>18</v>
      </c>
      <c r="C13" s="28">
        <f>Diciembre!C34</f>
        <v>1278</v>
      </c>
      <c r="D13" s="15">
        <f>Diciembre!D34</f>
        <v>106</v>
      </c>
      <c r="E13" s="28">
        <f>Diciembre!E34</f>
        <v>2862</v>
      </c>
      <c r="F13" s="15">
        <f>Diciembre!F34</f>
        <v>20</v>
      </c>
      <c r="G13" s="28">
        <f>Diciembre!G34</f>
        <v>1080</v>
      </c>
      <c r="H13" s="15">
        <f>Diciembre!H34</f>
        <v>72</v>
      </c>
      <c r="I13" s="28">
        <f>Diciembre!I34</f>
        <v>5040</v>
      </c>
      <c r="J13" s="15">
        <f>Diciembre!J34</f>
        <v>0</v>
      </c>
      <c r="K13" s="28">
        <f>Diciembre!K34</f>
        <v>0</v>
      </c>
      <c r="L13" s="15">
        <f>Diciembre!L34</f>
        <v>76</v>
      </c>
      <c r="M13" s="28">
        <f>Diciembre!M34</f>
        <v>5396</v>
      </c>
      <c r="N13" s="15">
        <f>Diciembre!N34</f>
        <v>7</v>
      </c>
      <c r="O13" s="28">
        <f>Diciembre!O34</f>
        <v>896</v>
      </c>
      <c r="P13" s="15">
        <f>Diciembre!P34</f>
        <v>4</v>
      </c>
      <c r="Q13" s="28">
        <f>Diciembre!Q34</f>
        <v>552</v>
      </c>
      <c r="R13" s="15">
        <f>Diciembre!R34</f>
        <v>5</v>
      </c>
      <c r="S13" s="28">
        <f>Diciembre!S34</f>
        <v>725</v>
      </c>
      <c r="T13" s="15">
        <f>Diciembre!T34</f>
        <v>54</v>
      </c>
      <c r="U13" s="28">
        <f>Diciembre!U34</f>
        <v>7560</v>
      </c>
      <c r="V13" s="15">
        <f>Diciembre!V34</f>
        <v>15</v>
      </c>
      <c r="W13" s="28">
        <f>Diciembre!W34</f>
        <v>975</v>
      </c>
      <c r="X13" s="15">
        <f>Diciembre!X34</f>
        <v>74</v>
      </c>
      <c r="Y13" s="28">
        <f>Diciembre!Y34</f>
        <v>5328</v>
      </c>
      <c r="Z13" s="15">
        <f>Diciembre!Z34</f>
        <v>20</v>
      </c>
      <c r="AA13" s="28">
        <f>Diciembre!AA34</f>
        <v>1760</v>
      </c>
      <c r="AB13" s="15">
        <f>Diciembre!AB34</f>
        <v>0</v>
      </c>
      <c r="AC13" s="28">
        <f>Diciembre!AC34</f>
        <v>0</v>
      </c>
      <c r="AD13" s="15">
        <f>Diciembre!AD34</f>
        <v>0</v>
      </c>
      <c r="AE13" s="28">
        <f>Diciembre!AE34</f>
        <v>0</v>
      </c>
      <c r="AF13" s="15">
        <f>Diciembre!AF34</f>
        <v>1</v>
      </c>
      <c r="AG13" s="28">
        <f>Diciembre!AG34</f>
        <v>170</v>
      </c>
      <c r="AH13" s="15">
        <f>Diciembre!AH34</f>
        <v>8</v>
      </c>
      <c r="AI13" s="28">
        <f>Diciembre!AI34</f>
        <v>1440</v>
      </c>
      <c r="AJ13" s="15">
        <f>Diciembre!AJ34</f>
        <v>2</v>
      </c>
      <c r="AK13" s="28">
        <f>Diciembre!AK34</f>
        <v>290</v>
      </c>
      <c r="AL13" s="15">
        <f>Diciembre!AL34</f>
        <v>5</v>
      </c>
      <c r="AM13" s="28">
        <f>Diciembre!AM34</f>
        <v>695</v>
      </c>
      <c r="AN13" s="15">
        <f>Diciembre!AN34</f>
        <v>0</v>
      </c>
      <c r="AO13" s="28">
        <f>Diciembre!AO34</f>
        <v>0</v>
      </c>
      <c r="AP13" s="15">
        <f>Diciembre!AP34</f>
        <v>3</v>
      </c>
      <c r="AQ13" s="28">
        <f>Diciembre!AQ34</f>
        <v>285</v>
      </c>
      <c r="AR13" s="15">
        <f>Diciembre!AR34</f>
        <v>5</v>
      </c>
      <c r="AS13" s="28">
        <f>Diciembre!AS34</f>
        <v>235</v>
      </c>
      <c r="AT13" s="15">
        <f>Diciembre!AT34</f>
        <v>0</v>
      </c>
      <c r="AU13" s="28">
        <f>Diciembre!AU34</f>
        <v>0</v>
      </c>
      <c r="AV13" s="15">
        <f>Diciembre!AV34</f>
        <v>0</v>
      </c>
      <c r="AW13" s="28">
        <f>Diciembre!AW34</f>
        <v>0</v>
      </c>
      <c r="AX13" s="15">
        <f>Diciembre!AX34</f>
        <v>2</v>
      </c>
      <c r="AY13" s="28">
        <f>Diciembre!AY34</f>
        <v>220</v>
      </c>
      <c r="AZ13" s="15">
        <f>Diciembre!AZ34</f>
        <v>0</v>
      </c>
      <c r="BA13" s="28">
        <f>Diciembre!BA34</f>
        <v>0</v>
      </c>
      <c r="BB13" s="15">
        <f>Diciembre!BB34</f>
        <v>0</v>
      </c>
      <c r="BC13" s="28">
        <f>Diciembre!BC34</f>
        <v>0</v>
      </c>
      <c r="BD13" s="15">
        <f>Diciembre!BD34</f>
        <v>5</v>
      </c>
      <c r="BE13" s="28">
        <f>Diciembre!BE34</f>
        <v>180</v>
      </c>
      <c r="BF13" s="15">
        <f>Diciembre!BF34</f>
        <v>4</v>
      </c>
      <c r="BG13" s="28">
        <f>Diciembre!BG34</f>
        <v>36</v>
      </c>
      <c r="BH13" s="15">
        <f>Diciembre!BH34</f>
        <v>95</v>
      </c>
      <c r="BI13" s="28">
        <f>Diciembre!BI34</f>
        <v>95</v>
      </c>
      <c r="BJ13" s="15">
        <f>Diciembre!BJ34</f>
        <v>2</v>
      </c>
      <c r="BK13" s="28">
        <f>Diciembre!BK34</f>
        <v>144</v>
      </c>
      <c r="BL13" s="15">
        <f>Diciembre!BL34</f>
        <v>0</v>
      </c>
      <c r="BM13" s="28">
        <f>Diciembre!BM34</f>
        <v>0</v>
      </c>
      <c r="BN13" s="15">
        <f>Diciembre!BN34</f>
        <v>1</v>
      </c>
      <c r="BO13" s="28">
        <f>Diciembre!BO34</f>
        <v>65</v>
      </c>
      <c r="BP13" s="15">
        <f>Diciembre!BP34</f>
        <v>4</v>
      </c>
      <c r="BQ13" s="28">
        <f>Diciembre!BQ34</f>
        <v>260</v>
      </c>
      <c r="BR13" s="22">
        <f t="shared" si="0"/>
        <v>37567</v>
      </c>
      <c r="BS13" s="14">
        <f>Diciembre!BS34</f>
        <v>350</v>
      </c>
      <c r="BT13" t="s">
        <v>80</v>
      </c>
      <c r="BU13">
        <f t="shared" si="1"/>
        <v>29986.430395913154</v>
      </c>
      <c r="BV13">
        <f t="shared" si="2"/>
        <v>2398.9144316730521</v>
      </c>
      <c r="BW13">
        <f t="shared" si="3"/>
        <v>5181.6551724137935</v>
      </c>
      <c r="BX13" s="33">
        <f t="shared" si="4"/>
        <v>37567</v>
      </c>
    </row>
    <row r="14" spans="1:76" ht="15.6" thickTop="1" thickBot="1" x14ac:dyDescent="0.35">
      <c r="A14" s="44" t="s">
        <v>66</v>
      </c>
      <c r="B14" s="23">
        <f t="shared" ref="B14:AG14" si="5">SUM(B2:B13)</f>
        <v>299</v>
      </c>
      <c r="C14" s="42">
        <f t="shared" si="5"/>
        <v>21133</v>
      </c>
      <c r="D14" s="23">
        <f t="shared" si="5"/>
        <v>1485</v>
      </c>
      <c r="E14" s="42">
        <f t="shared" si="5"/>
        <v>40043</v>
      </c>
      <c r="F14" s="23">
        <f t="shared" si="5"/>
        <v>202</v>
      </c>
      <c r="G14" s="42">
        <f t="shared" si="5"/>
        <v>10908</v>
      </c>
      <c r="H14" s="23">
        <f t="shared" si="5"/>
        <v>1049</v>
      </c>
      <c r="I14" s="42">
        <f t="shared" si="5"/>
        <v>72874</v>
      </c>
      <c r="J14" s="23">
        <f t="shared" si="5"/>
        <v>0</v>
      </c>
      <c r="K14" s="42">
        <f t="shared" si="5"/>
        <v>0</v>
      </c>
      <c r="L14" s="23">
        <f t="shared" si="5"/>
        <v>1121</v>
      </c>
      <c r="M14" s="42">
        <f t="shared" si="5"/>
        <v>79158</v>
      </c>
      <c r="N14" s="23">
        <f t="shared" si="5"/>
        <v>131</v>
      </c>
      <c r="O14" s="42">
        <f t="shared" si="5"/>
        <v>16619</v>
      </c>
      <c r="P14" s="23">
        <f t="shared" si="5"/>
        <v>78</v>
      </c>
      <c r="Q14" s="42">
        <f t="shared" si="5"/>
        <v>10713</v>
      </c>
      <c r="R14" s="23">
        <f t="shared" si="5"/>
        <v>226</v>
      </c>
      <c r="S14" s="42">
        <f t="shared" si="5"/>
        <v>32770</v>
      </c>
      <c r="T14" s="23">
        <f t="shared" si="5"/>
        <v>856</v>
      </c>
      <c r="U14" s="42">
        <f t="shared" si="5"/>
        <v>118877</v>
      </c>
      <c r="V14" s="23">
        <f t="shared" si="5"/>
        <v>463</v>
      </c>
      <c r="W14" s="42">
        <f t="shared" si="5"/>
        <v>30029</v>
      </c>
      <c r="X14" s="23">
        <f t="shared" si="5"/>
        <v>1529</v>
      </c>
      <c r="Y14" s="42">
        <f t="shared" si="5"/>
        <v>109258</v>
      </c>
      <c r="Z14" s="23">
        <f t="shared" si="5"/>
        <v>162</v>
      </c>
      <c r="AA14" s="42">
        <f t="shared" si="5"/>
        <v>14200</v>
      </c>
      <c r="AB14" s="23">
        <f t="shared" si="5"/>
        <v>4</v>
      </c>
      <c r="AC14" s="42">
        <f t="shared" si="5"/>
        <v>1160</v>
      </c>
      <c r="AD14" s="23">
        <f t="shared" si="5"/>
        <v>0</v>
      </c>
      <c r="AE14" s="42">
        <f t="shared" si="5"/>
        <v>0</v>
      </c>
      <c r="AF14" s="23">
        <f t="shared" si="5"/>
        <v>19</v>
      </c>
      <c r="AG14" s="42">
        <f t="shared" si="5"/>
        <v>3205</v>
      </c>
      <c r="AH14" s="23">
        <f t="shared" ref="AH14:BM14" si="6">SUM(AH2:AH13)</f>
        <v>64</v>
      </c>
      <c r="AI14" s="42">
        <f t="shared" si="6"/>
        <v>11520</v>
      </c>
      <c r="AJ14" s="23">
        <f t="shared" si="6"/>
        <v>62</v>
      </c>
      <c r="AK14" s="42">
        <f t="shared" si="6"/>
        <v>8944</v>
      </c>
      <c r="AL14" s="23">
        <f t="shared" si="6"/>
        <v>39</v>
      </c>
      <c r="AM14" s="42">
        <f t="shared" si="6"/>
        <v>5413</v>
      </c>
      <c r="AN14" s="23">
        <f t="shared" si="6"/>
        <v>18</v>
      </c>
      <c r="AO14" s="42">
        <f t="shared" si="6"/>
        <v>396</v>
      </c>
      <c r="AP14" s="23">
        <f t="shared" si="6"/>
        <v>72</v>
      </c>
      <c r="AQ14" s="42">
        <f t="shared" si="6"/>
        <v>6734</v>
      </c>
      <c r="AR14" s="23">
        <f t="shared" si="6"/>
        <v>49</v>
      </c>
      <c r="AS14" s="42">
        <f t="shared" si="6"/>
        <v>2303</v>
      </c>
      <c r="AT14" s="23">
        <f t="shared" si="6"/>
        <v>0</v>
      </c>
      <c r="AU14" s="42">
        <f t="shared" si="6"/>
        <v>0</v>
      </c>
      <c r="AV14" s="23">
        <f t="shared" si="6"/>
        <v>0</v>
      </c>
      <c r="AW14" s="42">
        <f t="shared" si="6"/>
        <v>0</v>
      </c>
      <c r="AX14" s="45">
        <f t="shared" si="6"/>
        <v>46</v>
      </c>
      <c r="AY14" s="42">
        <f t="shared" si="6"/>
        <v>5060</v>
      </c>
      <c r="AZ14" s="23">
        <f t="shared" si="6"/>
        <v>1</v>
      </c>
      <c r="BA14" s="42">
        <f t="shared" si="6"/>
        <v>63</v>
      </c>
      <c r="BB14" s="23">
        <f t="shared" si="6"/>
        <v>8</v>
      </c>
      <c r="BC14" s="42">
        <f t="shared" si="6"/>
        <v>702</v>
      </c>
      <c r="BD14" s="23">
        <f t="shared" si="6"/>
        <v>25</v>
      </c>
      <c r="BE14" s="42">
        <f t="shared" si="6"/>
        <v>900</v>
      </c>
      <c r="BF14" s="23">
        <f t="shared" si="6"/>
        <v>57</v>
      </c>
      <c r="BG14" s="42">
        <f t="shared" si="6"/>
        <v>513</v>
      </c>
      <c r="BH14" s="23">
        <f t="shared" si="6"/>
        <v>785</v>
      </c>
      <c r="BI14" s="42">
        <f t="shared" si="6"/>
        <v>785</v>
      </c>
      <c r="BJ14" s="23">
        <f t="shared" si="6"/>
        <v>38</v>
      </c>
      <c r="BK14" s="42">
        <f t="shared" si="6"/>
        <v>2728</v>
      </c>
      <c r="BL14" s="23">
        <f t="shared" si="6"/>
        <v>9</v>
      </c>
      <c r="BM14" s="42">
        <f t="shared" si="6"/>
        <v>644</v>
      </c>
      <c r="BN14" s="23">
        <f t="shared" ref="BN14:BQ14" si="7">SUM(BN2:BN13)</f>
        <v>57</v>
      </c>
      <c r="BO14" s="42">
        <f t="shared" si="7"/>
        <v>3689</v>
      </c>
      <c r="BP14" s="23">
        <f t="shared" si="7"/>
        <v>47</v>
      </c>
      <c r="BQ14" s="42">
        <f t="shared" si="7"/>
        <v>3045</v>
      </c>
      <c r="BR14" s="26">
        <f t="shared" si="0"/>
        <v>614386</v>
      </c>
      <c r="BS14" s="23">
        <f>SUM(BS2:BS13)</f>
        <v>5660</v>
      </c>
      <c r="BT14" s="42"/>
      <c r="BU14">
        <f t="shared" si="1"/>
        <v>490410.28097062575</v>
      </c>
      <c r="BV14">
        <f t="shared" si="2"/>
        <v>39232.822477650065</v>
      </c>
      <c r="BW14">
        <f t="shared" si="3"/>
        <v>84742.89655172413</v>
      </c>
      <c r="BX14" s="33">
        <f t="shared" si="4"/>
        <v>614386</v>
      </c>
    </row>
    <row r="15" spans="1:76" ht="15" thickTop="1" x14ac:dyDescent="0.3">
      <c r="C15" s="1"/>
      <c r="E15" s="1"/>
      <c r="G15" s="1"/>
      <c r="I15" s="1"/>
      <c r="K15" s="1"/>
      <c r="M15" s="1"/>
      <c r="O15" s="1"/>
      <c r="Q15" s="1"/>
      <c r="S15" s="1"/>
      <c r="U15" s="1"/>
      <c r="W15" s="1"/>
      <c r="Y15" s="1"/>
      <c r="AA15" s="1"/>
      <c r="AC15" s="1"/>
      <c r="AE15" s="1"/>
      <c r="AG15" s="1"/>
      <c r="AI15" s="1"/>
      <c r="AK15" s="1"/>
      <c r="AM15" s="1"/>
      <c r="AO15" s="1"/>
      <c r="AQ15" s="1"/>
      <c r="AS15" s="1"/>
      <c r="AU15" s="1"/>
      <c r="AW15" s="1"/>
      <c r="AX15" s="32"/>
      <c r="AY15" s="1"/>
      <c r="BA15" s="1"/>
      <c r="BC15" s="1"/>
      <c r="BE15" s="1"/>
      <c r="BG15" s="1"/>
      <c r="BI15" s="1"/>
      <c r="BK15" s="1"/>
      <c r="BM15" s="1"/>
      <c r="BO15" s="1"/>
      <c r="BQ15" s="1"/>
      <c r="BR15" s="33"/>
      <c r="BT15" s="1"/>
    </row>
    <row r="16" spans="1:76" ht="15" thickBot="1" x14ac:dyDescent="0.35"/>
    <row r="17" spans="1:2" ht="15.6" thickTop="1" thickBot="1" x14ac:dyDescent="0.35">
      <c r="A17" s="9" t="s">
        <v>83</v>
      </c>
      <c r="B17" s="34">
        <f>D14+F14+L14+N14+AP14+BB14+BF14</f>
        <v>3076</v>
      </c>
    </row>
    <row r="18" spans="1:2" ht="15.6" thickTop="1" thickBot="1" x14ac:dyDescent="0.35">
      <c r="A18" s="9" t="s">
        <v>85</v>
      </c>
      <c r="B18" s="34">
        <f>T14+V14+X14+AL14+BJ14+BL14+BN14+BP14</f>
        <v>3038</v>
      </c>
    </row>
    <row r="19" spans="1:2" ht="15.6" thickTop="1" thickBot="1" x14ac:dyDescent="0.35">
      <c r="A19" s="9" t="s">
        <v>84</v>
      </c>
      <c r="B19" s="34">
        <f>H14+AX14</f>
        <v>1095</v>
      </c>
    </row>
    <row r="20" spans="1:2" ht="15.6" thickTop="1" thickBot="1" x14ac:dyDescent="0.35">
      <c r="A20" s="9" t="s">
        <v>86</v>
      </c>
      <c r="B20" s="34">
        <f>R14</f>
        <v>226</v>
      </c>
    </row>
    <row r="21" spans="1:2" ht="15.6" thickTop="1" thickBot="1" x14ac:dyDescent="0.35">
      <c r="A21" s="9" t="s">
        <v>87</v>
      </c>
      <c r="B21" s="34">
        <f>AB14</f>
        <v>4</v>
      </c>
    </row>
    <row r="22" spans="1:2" ht="15.6" thickTop="1" thickBot="1" x14ac:dyDescent="0.35">
      <c r="A22" s="9" t="s">
        <v>88</v>
      </c>
      <c r="B22" s="34">
        <f>T14+V14+X14+AD14+AJ14+AL14+BJ14+BL14+BN14+BP14</f>
        <v>3100</v>
      </c>
    </row>
    <row r="23" spans="1:2" ht="15.6" thickTop="1" thickBot="1" x14ac:dyDescent="0.35">
      <c r="A23" s="9" t="s">
        <v>89</v>
      </c>
      <c r="B23" s="34">
        <f>(H14*1.5)+(P14*1.5)+(T14*2)+(X14*1.5)+(Z14*1.5)+(AF14*1.5)+(AJ14*1.5)+(BD14*2)</f>
        <v>6110.5</v>
      </c>
    </row>
    <row r="24" spans="1:2" ht="15.6" thickTop="1" thickBot="1" x14ac:dyDescent="0.35">
      <c r="A24" s="9" t="s">
        <v>90</v>
      </c>
      <c r="B24" s="34">
        <f>AX14*2</f>
        <v>92</v>
      </c>
    </row>
    <row r="25" spans="1:2" ht="15.6" thickTop="1" thickBot="1" x14ac:dyDescent="0.35">
      <c r="A25" s="9" t="s">
        <v>91</v>
      </c>
      <c r="B25" s="34">
        <f>P14+Z14+AF14</f>
        <v>259</v>
      </c>
    </row>
    <row r="26" spans="1:2" ht="15.6" thickTop="1" thickBot="1" x14ac:dyDescent="0.35">
      <c r="A26" s="9" t="s">
        <v>92</v>
      </c>
      <c r="B26" s="34">
        <f>H14+P14+T14+Z14+AD14+(AH14*2)+AL14+AR14+AT14+AX14</f>
        <v>2407</v>
      </c>
    </row>
    <row r="27" spans="1:2" ht="15.6" thickTop="1" thickBot="1" x14ac:dyDescent="0.35">
      <c r="A27" s="9" t="s">
        <v>93</v>
      </c>
      <c r="B27" s="34">
        <f>AF14</f>
        <v>19</v>
      </c>
    </row>
    <row r="28" spans="1:2" ht="15" thickTop="1" x14ac:dyDescent="0.3"/>
  </sheetData>
  <mergeCells count="34">
    <mergeCell ref="BL1:BM1"/>
    <mergeCell ref="BN1:BO1"/>
    <mergeCell ref="BP1:BQ1"/>
    <mergeCell ref="AZ1:BA1"/>
    <mergeCell ref="BB1:BC1"/>
    <mergeCell ref="BD1:BE1"/>
    <mergeCell ref="BF1:BG1"/>
    <mergeCell ref="BH1:BI1"/>
    <mergeCell ref="BJ1:BK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B1:C1"/>
    <mergeCell ref="D1:E1"/>
    <mergeCell ref="F1:G1"/>
    <mergeCell ref="J1:K1"/>
    <mergeCell ref="L1:M1"/>
    <mergeCell ref="N1:O1"/>
    <mergeCell ref="H1:I1"/>
    <mergeCell ref="P1:Q1"/>
    <mergeCell ref="R1:S1"/>
    <mergeCell ref="T1:U1"/>
    <mergeCell ref="V1:W1"/>
    <mergeCell ref="X1:Y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36"/>
  <sheetViews>
    <sheetView topLeftCell="N1" workbookViewId="0">
      <selection activeCell="BU31" sqref="BU31"/>
    </sheetView>
  </sheetViews>
  <sheetFormatPr baseColWidth="10" defaultRowHeight="14.4" x14ac:dyDescent="0.3"/>
  <cols>
    <col min="45" max="45" width="11.44140625" customWidth="1"/>
    <col min="46" max="46" width="11.77734375" customWidth="1"/>
    <col min="47" max="47" width="17.21875" customWidth="1"/>
    <col min="48" max="48" width="13.21875" customWidth="1"/>
    <col min="49" max="49" width="11.5546875" customWidth="1"/>
    <col min="70" max="70" width="11.5546875" style="65"/>
    <col min="71" max="71" width="11.5546875" style="58"/>
    <col min="76" max="76" width="11.5546875" style="33"/>
  </cols>
  <sheetData>
    <row r="1" spans="1:76" ht="15.6" thickTop="1" thickBot="1" x14ac:dyDescent="0.35">
      <c r="A1" s="11" t="s">
        <v>33</v>
      </c>
      <c r="B1" s="74" t="s">
        <v>0</v>
      </c>
      <c r="C1" s="75"/>
      <c r="D1" s="74" t="s">
        <v>1</v>
      </c>
      <c r="E1" s="75"/>
      <c r="F1" s="74" t="s">
        <v>2</v>
      </c>
      <c r="G1" s="75"/>
      <c r="H1" s="9" t="s">
        <v>3</v>
      </c>
      <c r="I1" s="9"/>
      <c r="J1" s="74"/>
      <c r="K1" s="75"/>
      <c r="L1" s="74" t="s">
        <v>5</v>
      </c>
      <c r="M1" s="75"/>
      <c r="N1" s="74" t="s">
        <v>6</v>
      </c>
      <c r="O1" s="75"/>
      <c r="P1" s="74" t="s">
        <v>7</v>
      </c>
      <c r="Q1" s="75"/>
      <c r="R1" s="74" t="s">
        <v>8</v>
      </c>
      <c r="S1" s="75"/>
      <c r="T1" s="74" t="s">
        <v>9</v>
      </c>
      <c r="U1" s="75"/>
      <c r="V1" s="74" t="s">
        <v>10</v>
      </c>
      <c r="W1" s="75"/>
      <c r="X1" s="74" t="s">
        <v>11</v>
      </c>
      <c r="Y1" s="75"/>
      <c r="Z1" s="74" t="s">
        <v>12</v>
      </c>
      <c r="AA1" s="75"/>
      <c r="AB1" s="74" t="s">
        <v>13</v>
      </c>
      <c r="AC1" s="75"/>
      <c r="AD1" s="74"/>
      <c r="AE1" s="75"/>
      <c r="AF1" s="74" t="s">
        <v>15</v>
      </c>
      <c r="AG1" s="75"/>
      <c r="AH1" s="74" t="s">
        <v>16</v>
      </c>
      <c r="AI1" s="75"/>
      <c r="AJ1" s="74" t="s">
        <v>82</v>
      </c>
      <c r="AK1" s="75"/>
      <c r="AL1" s="74" t="s">
        <v>17</v>
      </c>
      <c r="AM1" s="75"/>
      <c r="AN1" s="74" t="s">
        <v>18</v>
      </c>
      <c r="AO1" s="75"/>
      <c r="AP1" s="74" t="s">
        <v>19</v>
      </c>
      <c r="AQ1" s="75"/>
      <c r="AR1" s="74" t="s">
        <v>20</v>
      </c>
      <c r="AS1" s="75"/>
      <c r="AT1" s="74"/>
      <c r="AU1" s="75"/>
      <c r="AV1" s="74"/>
      <c r="AW1" s="75"/>
      <c r="AX1" s="74" t="s">
        <v>23</v>
      </c>
      <c r="AY1" s="75"/>
      <c r="AZ1" s="74" t="s">
        <v>24</v>
      </c>
      <c r="BA1" s="75"/>
      <c r="BB1" s="74" t="s">
        <v>25</v>
      </c>
      <c r="BC1" s="75"/>
      <c r="BD1" s="74" t="s">
        <v>26</v>
      </c>
      <c r="BE1" s="75"/>
      <c r="BF1" s="74" t="s">
        <v>27</v>
      </c>
      <c r="BG1" s="75"/>
      <c r="BH1" s="74" t="s">
        <v>28</v>
      </c>
      <c r="BI1" s="75"/>
      <c r="BJ1" s="74" t="s">
        <v>29</v>
      </c>
      <c r="BK1" s="75"/>
      <c r="BL1" s="74" t="s">
        <v>30</v>
      </c>
      <c r="BM1" s="75"/>
      <c r="BN1" s="74" t="s">
        <v>31</v>
      </c>
      <c r="BO1" s="75"/>
      <c r="BP1" s="74" t="s">
        <v>32</v>
      </c>
      <c r="BQ1" s="81"/>
      <c r="BR1" s="85" t="s">
        <v>66</v>
      </c>
      <c r="BS1" s="79" t="s">
        <v>67</v>
      </c>
      <c r="BT1" s="82" t="s">
        <v>68</v>
      </c>
      <c r="BU1" s="48" t="s">
        <v>94</v>
      </c>
      <c r="BV1" s="49">
        <v>0.08</v>
      </c>
      <c r="BW1" s="49">
        <v>0.16</v>
      </c>
      <c r="BX1" s="66" t="s">
        <v>95</v>
      </c>
    </row>
    <row r="2" spans="1:76" ht="15.6" thickTop="1" thickBot="1" x14ac:dyDescent="0.35">
      <c r="A2" s="13" t="s">
        <v>34</v>
      </c>
      <c r="B2" s="10">
        <v>70</v>
      </c>
      <c r="C2" s="3"/>
      <c r="D2" s="35">
        <v>27</v>
      </c>
      <c r="E2" s="3"/>
      <c r="F2" s="4">
        <v>54</v>
      </c>
      <c r="G2" s="5"/>
      <c r="H2" s="6">
        <v>68</v>
      </c>
      <c r="I2" s="7"/>
      <c r="J2" s="6"/>
      <c r="K2" s="8"/>
      <c r="L2" s="6">
        <v>70</v>
      </c>
      <c r="M2" s="8"/>
      <c r="N2" s="6">
        <v>122</v>
      </c>
      <c r="O2" s="8"/>
      <c r="P2" s="6">
        <v>135</v>
      </c>
      <c r="Q2" s="7"/>
      <c r="R2" s="6">
        <v>145</v>
      </c>
      <c r="S2" s="7"/>
      <c r="T2" s="6">
        <v>133</v>
      </c>
      <c r="U2" s="7"/>
      <c r="V2" s="6">
        <v>63</v>
      </c>
      <c r="W2" s="7"/>
      <c r="X2" s="6">
        <v>68</v>
      </c>
      <c r="Y2" s="8"/>
      <c r="Z2" s="6">
        <v>86</v>
      </c>
      <c r="AA2" s="7"/>
      <c r="AB2" s="6">
        <v>290</v>
      </c>
      <c r="AC2" s="8"/>
      <c r="AD2" s="6"/>
      <c r="AE2" s="2"/>
      <c r="AF2" s="6">
        <v>165</v>
      </c>
      <c r="AG2" s="8"/>
      <c r="AH2" s="6">
        <v>180</v>
      </c>
      <c r="AI2" s="7"/>
      <c r="AJ2" s="6">
        <v>145</v>
      </c>
      <c r="AK2" s="7"/>
      <c r="AL2" s="6">
        <v>138</v>
      </c>
      <c r="AM2" s="7"/>
      <c r="AN2" s="6">
        <v>22</v>
      </c>
      <c r="AO2" s="7"/>
      <c r="AP2" s="6">
        <v>92</v>
      </c>
      <c r="AQ2" s="7"/>
      <c r="AR2" s="6">
        <v>47</v>
      </c>
      <c r="AS2" s="7"/>
      <c r="AT2" s="6">
        <v>0</v>
      </c>
      <c r="AU2" s="7"/>
      <c r="AV2" s="6">
        <v>0</v>
      </c>
      <c r="AW2" s="7"/>
      <c r="AX2" s="6">
        <v>110</v>
      </c>
      <c r="AY2" s="7"/>
      <c r="AZ2" s="6">
        <v>63</v>
      </c>
      <c r="BA2" s="7"/>
      <c r="BB2" s="6">
        <v>86</v>
      </c>
      <c r="BC2" s="7"/>
      <c r="BD2" s="6">
        <v>36</v>
      </c>
      <c r="BE2" s="7"/>
      <c r="BF2" s="6">
        <v>9</v>
      </c>
      <c r="BG2" s="7"/>
      <c r="BH2" s="6">
        <v>1</v>
      </c>
      <c r="BI2" s="7"/>
      <c r="BJ2" s="6">
        <v>68</v>
      </c>
      <c r="BK2" s="7"/>
      <c r="BL2" s="6">
        <v>68</v>
      </c>
      <c r="BM2" s="7"/>
      <c r="BN2" s="6">
        <v>63</v>
      </c>
      <c r="BO2" s="7"/>
      <c r="BP2" s="6">
        <v>63</v>
      </c>
      <c r="BQ2" s="2"/>
      <c r="BR2" s="86"/>
      <c r="BS2" s="80"/>
      <c r="BT2" s="83"/>
      <c r="BU2" s="51"/>
      <c r="BV2" s="52" t="s">
        <v>96</v>
      </c>
      <c r="BW2" s="46" t="s">
        <v>97</v>
      </c>
      <c r="BX2" s="67"/>
    </row>
    <row r="3" spans="1:76" ht="15.6" thickTop="1" thickBot="1" x14ac:dyDescent="0.35">
      <c r="A3" s="14" t="s">
        <v>35</v>
      </c>
      <c r="B3" s="19">
        <v>3</v>
      </c>
      <c r="C3" s="20">
        <f>$B$2*B3</f>
        <v>210</v>
      </c>
      <c r="D3" s="19">
        <v>2</v>
      </c>
      <c r="E3" s="20">
        <f>$D$2*D3</f>
        <v>54</v>
      </c>
      <c r="F3" s="19">
        <v>0</v>
      </c>
      <c r="G3" s="20">
        <f>$F$2*F3</f>
        <v>0</v>
      </c>
      <c r="H3" s="19">
        <v>3</v>
      </c>
      <c r="I3" s="20">
        <f>$H$2*H3</f>
        <v>204</v>
      </c>
      <c r="J3" s="19"/>
      <c r="K3" s="20">
        <f>$J$2*J3</f>
        <v>0</v>
      </c>
      <c r="L3" s="19">
        <v>5</v>
      </c>
      <c r="M3" s="20">
        <f>$L$2*L3</f>
        <v>350</v>
      </c>
      <c r="N3" s="19">
        <v>0</v>
      </c>
      <c r="O3" s="20">
        <f>$N$2*N3</f>
        <v>0</v>
      </c>
      <c r="P3" s="19">
        <v>1</v>
      </c>
      <c r="Q3" s="20">
        <f>$P$2*P3</f>
        <v>135</v>
      </c>
      <c r="R3" s="19">
        <v>0</v>
      </c>
      <c r="S3" s="20">
        <f>$R$2*R3</f>
        <v>0</v>
      </c>
      <c r="T3" s="19">
        <v>3</v>
      </c>
      <c r="U3" s="20">
        <f>$T$2*T3</f>
        <v>399</v>
      </c>
      <c r="V3" s="19">
        <v>2</v>
      </c>
      <c r="W3" s="20">
        <f>$V$2*V3</f>
        <v>126</v>
      </c>
      <c r="X3" s="19">
        <v>3</v>
      </c>
      <c r="Y3" s="20">
        <f>$X$2*X3</f>
        <v>204</v>
      </c>
      <c r="Z3" s="19">
        <v>1</v>
      </c>
      <c r="AA3" s="20">
        <f>$Z$2*Z3</f>
        <v>86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2</v>
      </c>
      <c r="AI3" s="20">
        <f>$AH$2*AH3</f>
        <v>360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0</v>
      </c>
      <c r="AQ3" s="20">
        <f>$AP$2*AP3</f>
        <v>0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1</v>
      </c>
      <c r="BO3" s="20">
        <f>$BN$2*BN3</f>
        <v>63</v>
      </c>
      <c r="BP3" s="19">
        <v>0</v>
      </c>
      <c r="BQ3" s="20">
        <f>$BP$2*BP3</f>
        <v>0</v>
      </c>
      <c r="BR3" s="62">
        <f t="shared" ref="BR3:BR34" si="1">BQ3+BO3+BM3+BK3+BI3+BG3+BE3+BC3+BA3+AY3+AW3+AU3+AS3+AQ3+AO3+AM3+AK3+AI3+AG3+AE3+AC3+AA3+Y3+W3+U3+S3+Q3+O3+M3+K3+I3+G3+E3+C3</f>
        <v>2191</v>
      </c>
      <c r="BS3" s="55">
        <v>18</v>
      </c>
      <c r="BT3">
        <v>1</v>
      </c>
      <c r="BU3" s="47">
        <f>BR3/(1.08)/(1.16)</f>
        <v>1748.8825031928479</v>
      </c>
      <c r="BV3" s="47">
        <f>BU3*(0.08)</f>
        <v>139.91060025542785</v>
      </c>
      <c r="BW3" s="47">
        <f>(BU3+BV3)*(0.16)</f>
        <v>302.20689655172413</v>
      </c>
      <c r="BX3" s="68">
        <f>BU3+BV3+BW3</f>
        <v>2191</v>
      </c>
    </row>
    <row r="4" spans="1:76" ht="15" thickBot="1" x14ac:dyDescent="0.35">
      <c r="A4" s="14" t="s">
        <v>36</v>
      </c>
      <c r="B4" s="15">
        <v>2</v>
      </c>
      <c r="C4" s="16">
        <f t="shared" ref="C4:C33" si="2">$B$2*B4</f>
        <v>140</v>
      </c>
      <c r="D4" s="15">
        <v>5</v>
      </c>
      <c r="E4" s="16">
        <f t="shared" ref="E4:E33" si="3">$D$2*D4</f>
        <v>135</v>
      </c>
      <c r="F4" s="15">
        <v>0</v>
      </c>
      <c r="G4" s="16">
        <f t="shared" ref="G4:G33" si="4">$F$2*F4</f>
        <v>0</v>
      </c>
      <c r="H4" s="15">
        <v>2</v>
      </c>
      <c r="I4" s="16">
        <f t="shared" ref="I4:I33" si="5">$H$2*H4</f>
        <v>136</v>
      </c>
      <c r="J4" s="15"/>
      <c r="K4" s="16">
        <f t="shared" ref="K4:K33" si="6">$J$2*J4</f>
        <v>0</v>
      </c>
      <c r="L4" s="15">
        <v>6</v>
      </c>
      <c r="M4" s="16">
        <f t="shared" ref="M4:M9" si="7">$L$2*L4</f>
        <v>420</v>
      </c>
      <c r="N4" s="15">
        <v>0</v>
      </c>
      <c r="O4" s="16">
        <f t="shared" ref="O4:O33" si="8">$N$2*N4</f>
        <v>0</v>
      </c>
      <c r="P4" s="15">
        <v>0</v>
      </c>
      <c r="Q4" s="16">
        <f t="shared" ref="Q4:Q33" si="9">$P$2*P4</f>
        <v>0</v>
      </c>
      <c r="R4" s="15">
        <v>2</v>
      </c>
      <c r="S4" s="16">
        <f t="shared" ref="S4:S33" si="10">$R$2*R4</f>
        <v>290</v>
      </c>
      <c r="T4" s="15">
        <v>2</v>
      </c>
      <c r="U4" s="16">
        <f t="shared" ref="U4:U33" si="11">$T$2*T4</f>
        <v>266</v>
      </c>
      <c r="V4" s="15">
        <v>0</v>
      </c>
      <c r="W4" s="16">
        <f t="shared" ref="W4:W33" si="12">$V$2*V4</f>
        <v>0</v>
      </c>
      <c r="X4" s="15">
        <v>1</v>
      </c>
      <c r="Y4" s="16">
        <f t="shared" ref="Y4:Y33" si="13">$X$2*X4</f>
        <v>68</v>
      </c>
      <c r="Z4" s="15">
        <v>1</v>
      </c>
      <c r="AA4" s="16">
        <f t="shared" ref="AA4:AA33" si="14">$Z$2*Z4</f>
        <v>86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0</v>
      </c>
      <c r="AI4" s="16">
        <f t="shared" ref="AI4:AI33" si="18">$AH$2*AH4</f>
        <v>0</v>
      </c>
      <c r="AJ4" s="15">
        <v>0</v>
      </c>
      <c r="AK4" s="16">
        <f t="shared" ref="AK4:AK33" si="19">$AJ$2*AJ4</f>
        <v>0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0</v>
      </c>
      <c r="AQ4" s="16">
        <f t="shared" ref="AQ4:AQ33" si="22">$AP$2*AP4</f>
        <v>0</v>
      </c>
      <c r="AR4" s="15">
        <v>0</v>
      </c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1</v>
      </c>
      <c r="AY4" s="16">
        <f t="shared" ref="AY4:AY33" si="26">$AX$2*AX4</f>
        <v>110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1</v>
      </c>
      <c r="BG4" s="16">
        <f t="shared" ref="BG4:BG33" si="30">$BF$2*BF4</f>
        <v>9</v>
      </c>
      <c r="BH4" s="15">
        <v>40</v>
      </c>
      <c r="BI4" s="16">
        <f t="shared" ref="BI4:BI33" si="31">$BH$2*BH4</f>
        <v>40</v>
      </c>
      <c r="BJ4" s="15">
        <v>0</v>
      </c>
      <c r="BK4" s="16">
        <f t="shared" ref="BK4:BK33" si="32">$BJ$2*BJ4</f>
        <v>0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0</v>
      </c>
      <c r="BQ4" s="16">
        <f t="shared" ref="BQ4:BQ33" si="34">$BP$2*BP4</f>
        <v>0</v>
      </c>
      <c r="BR4" s="62">
        <f t="shared" si="1"/>
        <v>1700</v>
      </c>
      <c r="BS4" s="55">
        <v>16</v>
      </c>
      <c r="BT4">
        <v>2</v>
      </c>
      <c r="BU4" s="47">
        <f t="shared" ref="BU4:BU34" si="35">BR4/(1.08)/(1.16)</f>
        <v>1356.9604086845466</v>
      </c>
      <c r="BV4" s="47">
        <f t="shared" ref="BV4:BV34" si="36">BU4*(0.08)</f>
        <v>108.55683269476373</v>
      </c>
      <c r="BW4" s="47">
        <f t="shared" ref="BW4:BW34" si="37">(BU4+BV4)*(0.16)</f>
        <v>234.48275862068965</v>
      </c>
      <c r="BX4" s="68">
        <f t="shared" ref="BX4:BX34" si="38">BU4+BV4+BW4</f>
        <v>1700</v>
      </c>
    </row>
    <row r="5" spans="1:76" ht="15" thickBot="1" x14ac:dyDescent="0.35">
      <c r="A5" s="14" t="s">
        <v>37</v>
      </c>
      <c r="B5" s="15">
        <v>2</v>
      </c>
      <c r="C5" s="16">
        <f t="shared" si="2"/>
        <v>140</v>
      </c>
      <c r="D5" s="15">
        <v>11</v>
      </c>
      <c r="E5" s="16">
        <f t="shared" si="3"/>
        <v>297</v>
      </c>
      <c r="F5" s="15">
        <v>1</v>
      </c>
      <c r="G5" s="16">
        <f t="shared" si="4"/>
        <v>54</v>
      </c>
      <c r="H5" s="15">
        <v>5</v>
      </c>
      <c r="I5" s="16">
        <f t="shared" si="5"/>
        <v>340</v>
      </c>
      <c r="J5" s="15"/>
      <c r="K5" s="16">
        <f t="shared" si="6"/>
        <v>0</v>
      </c>
      <c r="L5" s="15">
        <v>9</v>
      </c>
      <c r="M5" s="16">
        <f t="shared" si="7"/>
        <v>630</v>
      </c>
      <c r="N5" s="15">
        <v>1</v>
      </c>
      <c r="O5" s="16">
        <f t="shared" si="8"/>
        <v>122</v>
      </c>
      <c r="P5" s="15">
        <v>0</v>
      </c>
      <c r="Q5" s="16">
        <f t="shared" si="9"/>
        <v>0</v>
      </c>
      <c r="R5" s="15">
        <v>0</v>
      </c>
      <c r="S5" s="16">
        <f t="shared" si="10"/>
        <v>0</v>
      </c>
      <c r="T5" s="15">
        <v>6</v>
      </c>
      <c r="U5" s="16">
        <f t="shared" si="11"/>
        <v>798</v>
      </c>
      <c r="V5" s="15">
        <v>1</v>
      </c>
      <c r="W5" s="16">
        <f t="shared" si="12"/>
        <v>63</v>
      </c>
      <c r="X5" s="15">
        <v>4</v>
      </c>
      <c r="Y5" s="16">
        <f t="shared" si="13"/>
        <v>272</v>
      </c>
      <c r="Z5" s="15">
        <v>2</v>
      </c>
      <c r="AA5" s="16">
        <f t="shared" si="14"/>
        <v>172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0</v>
      </c>
      <c r="AI5" s="16">
        <f t="shared" si="18"/>
        <v>0</v>
      </c>
      <c r="AJ5" s="15">
        <v>0</v>
      </c>
      <c r="AK5" s="16">
        <f t="shared" si="19"/>
        <v>0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1</v>
      </c>
      <c r="AY5" s="16">
        <f t="shared" si="26"/>
        <v>110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0</v>
      </c>
      <c r="BK5" s="16">
        <f t="shared" si="32"/>
        <v>0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0</v>
      </c>
      <c r="BQ5" s="16">
        <f t="shared" si="34"/>
        <v>0</v>
      </c>
      <c r="BR5" s="62">
        <f t="shared" si="1"/>
        <v>2998</v>
      </c>
      <c r="BS5" s="55">
        <v>27</v>
      </c>
      <c r="BT5">
        <v>3</v>
      </c>
      <c r="BU5" s="47">
        <f t="shared" si="35"/>
        <v>2393.0395913154534</v>
      </c>
      <c r="BV5" s="47">
        <f t="shared" si="36"/>
        <v>191.44316730523627</v>
      </c>
      <c r="BW5" s="47">
        <f t="shared" si="37"/>
        <v>413.51724137931035</v>
      </c>
      <c r="BX5" s="68">
        <f t="shared" si="38"/>
        <v>2998</v>
      </c>
    </row>
    <row r="6" spans="1:76" ht="15" thickBot="1" x14ac:dyDescent="0.35">
      <c r="A6" s="14" t="s">
        <v>38</v>
      </c>
      <c r="B6" s="15">
        <v>2</v>
      </c>
      <c r="C6" s="16">
        <f t="shared" si="2"/>
        <v>140</v>
      </c>
      <c r="D6" s="15">
        <v>12</v>
      </c>
      <c r="E6" s="16">
        <f t="shared" si="3"/>
        <v>324</v>
      </c>
      <c r="F6" s="15">
        <v>3</v>
      </c>
      <c r="G6" s="16">
        <f t="shared" si="4"/>
        <v>162</v>
      </c>
      <c r="H6" s="15">
        <v>7</v>
      </c>
      <c r="I6" s="16">
        <f t="shared" si="5"/>
        <v>476</v>
      </c>
      <c r="J6" s="15"/>
      <c r="K6" s="16">
        <f t="shared" si="6"/>
        <v>0</v>
      </c>
      <c r="L6" s="15">
        <v>5</v>
      </c>
      <c r="M6" s="16">
        <f t="shared" si="7"/>
        <v>350</v>
      </c>
      <c r="N6" s="15">
        <v>0</v>
      </c>
      <c r="O6" s="16">
        <f t="shared" si="8"/>
        <v>0</v>
      </c>
      <c r="P6" s="15">
        <v>1</v>
      </c>
      <c r="Q6" s="16">
        <f t="shared" si="9"/>
        <v>135</v>
      </c>
      <c r="R6" s="15">
        <v>2</v>
      </c>
      <c r="S6" s="16">
        <f t="shared" si="10"/>
        <v>290</v>
      </c>
      <c r="T6" s="15">
        <v>2</v>
      </c>
      <c r="U6" s="16">
        <f t="shared" si="11"/>
        <v>266</v>
      </c>
      <c r="V6" s="15">
        <v>0</v>
      </c>
      <c r="W6" s="16">
        <f t="shared" si="12"/>
        <v>0</v>
      </c>
      <c r="X6" s="15">
        <v>4</v>
      </c>
      <c r="Y6" s="16">
        <f t="shared" si="13"/>
        <v>272</v>
      </c>
      <c r="Z6" s="15">
        <v>0</v>
      </c>
      <c r="AA6" s="16">
        <f t="shared" si="14"/>
        <v>0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0</v>
      </c>
      <c r="AI6" s="16">
        <f t="shared" si="18"/>
        <v>0</v>
      </c>
      <c r="AJ6" s="15">
        <v>0</v>
      </c>
      <c r="AK6" s="16">
        <f t="shared" si="19"/>
        <v>0</v>
      </c>
      <c r="AL6" s="15">
        <v>0</v>
      </c>
      <c r="AM6" s="16">
        <f t="shared" si="20"/>
        <v>0</v>
      </c>
      <c r="AN6" s="15">
        <v>0</v>
      </c>
      <c r="AO6" s="16">
        <f t="shared" si="21"/>
        <v>0</v>
      </c>
      <c r="AP6" s="15">
        <v>0</v>
      </c>
      <c r="AQ6" s="16">
        <f t="shared" si="22"/>
        <v>0</v>
      </c>
      <c r="AR6" s="15">
        <v>0</v>
      </c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>
        <v>1</v>
      </c>
      <c r="AY6" s="16">
        <f t="shared" si="26"/>
        <v>110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0</v>
      </c>
      <c r="BG6" s="16">
        <f t="shared" si="30"/>
        <v>0</v>
      </c>
      <c r="BH6" s="15">
        <v>0</v>
      </c>
      <c r="BI6" s="16">
        <f t="shared" si="31"/>
        <v>0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0</v>
      </c>
      <c r="BO6" s="16">
        <f t="shared" si="33"/>
        <v>0</v>
      </c>
      <c r="BP6" s="15">
        <v>0</v>
      </c>
      <c r="BQ6" s="16">
        <f t="shared" si="34"/>
        <v>0</v>
      </c>
      <c r="BR6" s="62">
        <f t="shared" si="1"/>
        <v>2525</v>
      </c>
      <c r="BS6" s="55">
        <v>26</v>
      </c>
      <c r="BT6">
        <v>4</v>
      </c>
      <c r="BU6" s="47">
        <f t="shared" si="35"/>
        <v>2015.4853128991058</v>
      </c>
      <c r="BV6" s="47">
        <f t="shared" si="36"/>
        <v>161.23882503192846</v>
      </c>
      <c r="BW6" s="47">
        <f t="shared" si="37"/>
        <v>348.27586206896552</v>
      </c>
      <c r="BX6" s="68">
        <f t="shared" si="38"/>
        <v>2525</v>
      </c>
    </row>
    <row r="7" spans="1:76" ht="15" thickBot="1" x14ac:dyDescent="0.35">
      <c r="A7" s="14" t="s">
        <v>39</v>
      </c>
      <c r="B7" s="15"/>
      <c r="C7" s="16">
        <f t="shared" si="2"/>
        <v>0</v>
      </c>
      <c r="D7" s="15"/>
      <c r="E7" s="16">
        <f t="shared" si="3"/>
        <v>0</v>
      </c>
      <c r="F7" s="15"/>
      <c r="G7" s="16">
        <f t="shared" si="4"/>
        <v>0</v>
      </c>
      <c r="H7" s="15"/>
      <c r="I7" s="16">
        <f t="shared" si="5"/>
        <v>0</v>
      </c>
      <c r="J7" s="15"/>
      <c r="K7" s="16">
        <f t="shared" si="6"/>
        <v>0</v>
      </c>
      <c r="L7" s="15"/>
      <c r="M7" s="16">
        <f t="shared" si="7"/>
        <v>0</v>
      </c>
      <c r="N7" s="15"/>
      <c r="O7" s="16">
        <f t="shared" si="8"/>
        <v>0</v>
      </c>
      <c r="P7" s="15"/>
      <c r="Q7" s="16">
        <f t="shared" si="9"/>
        <v>0</v>
      </c>
      <c r="R7" s="15"/>
      <c r="S7" s="16">
        <f t="shared" si="10"/>
        <v>0</v>
      </c>
      <c r="T7" s="15"/>
      <c r="U7" s="16">
        <f t="shared" si="11"/>
        <v>0</v>
      </c>
      <c r="V7" s="15"/>
      <c r="W7" s="16">
        <f t="shared" si="12"/>
        <v>0</v>
      </c>
      <c r="X7" s="15"/>
      <c r="Y7" s="16">
        <f t="shared" si="13"/>
        <v>0</v>
      </c>
      <c r="Z7" s="15"/>
      <c r="AA7" s="16">
        <f t="shared" si="14"/>
        <v>0</v>
      </c>
      <c r="AB7" s="15"/>
      <c r="AC7" s="16">
        <f t="shared" si="15"/>
        <v>0</v>
      </c>
      <c r="AD7" s="15"/>
      <c r="AE7" s="16">
        <f t="shared" si="16"/>
        <v>0</v>
      </c>
      <c r="AF7" s="15"/>
      <c r="AG7" s="16">
        <f t="shared" si="17"/>
        <v>0</v>
      </c>
      <c r="AH7" s="15"/>
      <c r="AI7" s="16">
        <f t="shared" si="18"/>
        <v>0</v>
      </c>
      <c r="AJ7" s="15"/>
      <c r="AK7" s="16">
        <f t="shared" si="19"/>
        <v>0</v>
      </c>
      <c r="AL7" s="15"/>
      <c r="AM7" s="16">
        <f t="shared" si="20"/>
        <v>0</v>
      </c>
      <c r="AN7" s="15"/>
      <c r="AO7" s="16">
        <f t="shared" si="21"/>
        <v>0</v>
      </c>
      <c r="AP7" s="15"/>
      <c r="AQ7" s="16">
        <f t="shared" si="22"/>
        <v>0</v>
      </c>
      <c r="AR7" s="15"/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/>
      <c r="AY7" s="16">
        <f t="shared" si="26"/>
        <v>0</v>
      </c>
      <c r="AZ7" s="15"/>
      <c r="BA7" s="16">
        <f t="shared" si="27"/>
        <v>0</v>
      </c>
      <c r="BB7" s="15"/>
      <c r="BC7" s="16">
        <f t="shared" si="28"/>
        <v>0</v>
      </c>
      <c r="BD7" s="15"/>
      <c r="BE7" s="16">
        <f t="shared" si="29"/>
        <v>0</v>
      </c>
      <c r="BF7" s="15"/>
      <c r="BG7" s="16">
        <f t="shared" si="30"/>
        <v>0</v>
      </c>
      <c r="BH7" s="15"/>
      <c r="BI7" s="16">
        <f t="shared" si="31"/>
        <v>0</v>
      </c>
      <c r="BJ7" s="15"/>
      <c r="BK7" s="16">
        <f t="shared" si="32"/>
        <v>0</v>
      </c>
      <c r="BL7" s="15"/>
      <c r="BM7" s="16">
        <f t="shared" si="0"/>
        <v>0</v>
      </c>
      <c r="BN7" s="15"/>
      <c r="BO7" s="16">
        <f t="shared" si="33"/>
        <v>0</v>
      </c>
      <c r="BP7" s="15"/>
      <c r="BQ7" s="16">
        <f t="shared" si="34"/>
        <v>0</v>
      </c>
      <c r="BR7" s="62">
        <f t="shared" si="1"/>
        <v>0</v>
      </c>
      <c r="BS7" s="55"/>
      <c r="BT7">
        <v>5</v>
      </c>
      <c r="BU7" s="47">
        <f t="shared" si="35"/>
        <v>0</v>
      </c>
      <c r="BV7" s="47">
        <f t="shared" si="36"/>
        <v>0</v>
      </c>
      <c r="BW7" s="47">
        <f t="shared" si="37"/>
        <v>0</v>
      </c>
      <c r="BX7" s="68">
        <f t="shared" si="38"/>
        <v>0</v>
      </c>
    </row>
    <row r="8" spans="1:76" ht="15" thickBot="1" x14ac:dyDescent="0.35">
      <c r="A8" s="14" t="s">
        <v>40</v>
      </c>
      <c r="B8" s="15">
        <v>1</v>
      </c>
      <c r="C8" s="16">
        <f t="shared" si="2"/>
        <v>70</v>
      </c>
      <c r="D8" s="15">
        <v>12</v>
      </c>
      <c r="E8" s="16">
        <f t="shared" si="3"/>
        <v>324</v>
      </c>
      <c r="F8" s="15">
        <v>0</v>
      </c>
      <c r="G8" s="16">
        <f t="shared" si="4"/>
        <v>0</v>
      </c>
      <c r="H8" s="15">
        <v>1</v>
      </c>
      <c r="I8" s="16">
        <f t="shared" si="5"/>
        <v>68</v>
      </c>
      <c r="J8" s="15"/>
      <c r="K8" s="16">
        <f t="shared" si="6"/>
        <v>0</v>
      </c>
      <c r="L8" s="15">
        <v>3</v>
      </c>
      <c r="M8" s="16">
        <f t="shared" si="7"/>
        <v>210</v>
      </c>
      <c r="N8" s="15">
        <v>0</v>
      </c>
      <c r="O8" s="16">
        <f t="shared" si="8"/>
        <v>0</v>
      </c>
      <c r="P8" s="15">
        <v>0</v>
      </c>
      <c r="Q8" s="16">
        <f t="shared" si="9"/>
        <v>0</v>
      </c>
      <c r="R8" s="15">
        <v>4</v>
      </c>
      <c r="S8" s="16">
        <f t="shared" si="10"/>
        <v>580</v>
      </c>
      <c r="T8" s="15">
        <v>1</v>
      </c>
      <c r="U8" s="16">
        <f t="shared" si="11"/>
        <v>133</v>
      </c>
      <c r="V8" s="15">
        <v>0</v>
      </c>
      <c r="W8" s="16">
        <f t="shared" si="12"/>
        <v>0</v>
      </c>
      <c r="X8" s="15">
        <v>4</v>
      </c>
      <c r="Y8" s="16">
        <f t="shared" si="13"/>
        <v>272</v>
      </c>
      <c r="Z8" s="15">
        <v>0</v>
      </c>
      <c r="AA8" s="16">
        <f t="shared" si="14"/>
        <v>0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2</v>
      </c>
      <c r="AK8" s="16">
        <f t="shared" si="19"/>
        <v>290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0</v>
      </c>
      <c r="AQ8" s="16">
        <f t="shared" si="22"/>
        <v>0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0</v>
      </c>
      <c r="AY8" s="16">
        <f t="shared" si="26"/>
        <v>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62">
        <f t="shared" si="1"/>
        <v>1947</v>
      </c>
      <c r="BS8" s="55">
        <v>20</v>
      </c>
      <c r="BT8">
        <v>6</v>
      </c>
      <c r="BU8" s="47">
        <f t="shared" si="35"/>
        <v>1554.1187739463601</v>
      </c>
      <c r="BV8" s="47">
        <f t="shared" si="36"/>
        <v>124.3295019157088</v>
      </c>
      <c r="BW8" s="47">
        <f t="shared" si="37"/>
        <v>268.55172413793105</v>
      </c>
      <c r="BX8" s="68">
        <f t="shared" si="38"/>
        <v>1947</v>
      </c>
    </row>
    <row r="9" spans="1:76" ht="15" thickBot="1" x14ac:dyDescent="0.35">
      <c r="A9" s="14" t="s">
        <v>41</v>
      </c>
      <c r="B9" s="15"/>
      <c r="C9" s="16">
        <f t="shared" si="2"/>
        <v>0</v>
      </c>
      <c r="D9" s="15"/>
      <c r="E9" s="16">
        <f t="shared" si="3"/>
        <v>0</v>
      </c>
      <c r="F9" s="15"/>
      <c r="G9" s="16">
        <f t="shared" si="4"/>
        <v>0</v>
      </c>
      <c r="H9" s="15"/>
      <c r="I9" s="16">
        <f t="shared" si="5"/>
        <v>0</v>
      </c>
      <c r="J9" s="15"/>
      <c r="K9" s="16">
        <f t="shared" si="6"/>
        <v>0</v>
      </c>
      <c r="L9" s="15"/>
      <c r="M9" s="16">
        <f t="shared" si="7"/>
        <v>0</v>
      </c>
      <c r="N9" s="15"/>
      <c r="O9" s="16">
        <f t="shared" si="8"/>
        <v>0</v>
      </c>
      <c r="P9" s="15"/>
      <c r="Q9" s="16">
        <f t="shared" si="9"/>
        <v>0</v>
      </c>
      <c r="R9" s="15"/>
      <c r="S9" s="16">
        <f t="shared" si="10"/>
        <v>0</v>
      </c>
      <c r="T9" s="15"/>
      <c r="U9" s="16">
        <f t="shared" si="11"/>
        <v>0</v>
      </c>
      <c r="V9" s="15"/>
      <c r="W9" s="16">
        <f t="shared" si="12"/>
        <v>0</v>
      </c>
      <c r="X9" s="15"/>
      <c r="Y9" s="16">
        <f t="shared" si="13"/>
        <v>0</v>
      </c>
      <c r="Z9" s="15"/>
      <c r="AA9" s="16">
        <f t="shared" si="14"/>
        <v>0</v>
      </c>
      <c r="AB9" s="15"/>
      <c r="AC9" s="16">
        <f t="shared" si="15"/>
        <v>0</v>
      </c>
      <c r="AD9" s="15"/>
      <c r="AE9" s="16">
        <f t="shared" si="16"/>
        <v>0</v>
      </c>
      <c r="AF9" s="15"/>
      <c r="AG9" s="16">
        <f t="shared" si="17"/>
        <v>0</v>
      </c>
      <c r="AH9" s="15"/>
      <c r="AI9" s="16">
        <f t="shared" si="18"/>
        <v>0</v>
      </c>
      <c r="AJ9" s="15"/>
      <c r="AK9" s="16">
        <f t="shared" si="19"/>
        <v>0</v>
      </c>
      <c r="AL9" s="15"/>
      <c r="AM9" s="16">
        <f t="shared" si="20"/>
        <v>0</v>
      </c>
      <c r="AN9" s="15"/>
      <c r="AO9" s="16">
        <f t="shared" si="21"/>
        <v>0</v>
      </c>
      <c r="AP9" s="15"/>
      <c r="AQ9" s="16">
        <f t="shared" si="22"/>
        <v>0</v>
      </c>
      <c r="AR9" s="15"/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/>
      <c r="AY9" s="16">
        <f t="shared" si="26"/>
        <v>0</v>
      </c>
      <c r="AZ9" s="15"/>
      <c r="BA9" s="16">
        <f t="shared" si="27"/>
        <v>0</v>
      </c>
      <c r="BB9" s="15"/>
      <c r="BC9" s="16">
        <f t="shared" si="28"/>
        <v>0</v>
      </c>
      <c r="BD9" s="15"/>
      <c r="BE9" s="16">
        <f t="shared" si="29"/>
        <v>0</v>
      </c>
      <c r="BF9" s="15"/>
      <c r="BG9" s="16">
        <f t="shared" si="30"/>
        <v>0</v>
      </c>
      <c r="BH9" s="15"/>
      <c r="BI9" s="16">
        <f t="shared" si="31"/>
        <v>0</v>
      </c>
      <c r="BJ9" s="15"/>
      <c r="BK9" s="16">
        <f t="shared" si="32"/>
        <v>0</v>
      </c>
      <c r="BL9" s="15"/>
      <c r="BM9" s="16">
        <f t="shared" si="0"/>
        <v>0</v>
      </c>
      <c r="BN9" s="15"/>
      <c r="BO9" s="16">
        <f t="shared" si="33"/>
        <v>0</v>
      </c>
      <c r="BP9" s="15"/>
      <c r="BQ9" s="16">
        <f t="shared" si="34"/>
        <v>0</v>
      </c>
      <c r="BR9" s="62">
        <f t="shared" si="1"/>
        <v>0</v>
      </c>
      <c r="BS9" s="55"/>
      <c r="BT9">
        <v>7</v>
      </c>
      <c r="BU9" s="47">
        <f t="shared" si="35"/>
        <v>0</v>
      </c>
      <c r="BV9" s="47">
        <f t="shared" si="36"/>
        <v>0</v>
      </c>
      <c r="BW9" s="47">
        <f t="shared" si="37"/>
        <v>0</v>
      </c>
      <c r="BX9" s="68">
        <f t="shared" si="38"/>
        <v>0</v>
      </c>
    </row>
    <row r="10" spans="1:76" ht="15" thickBot="1" x14ac:dyDescent="0.35">
      <c r="A10" s="14" t="s">
        <v>42</v>
      </c>
      <c r="B10" s="15">
        <v>1</v>
      </c>
      <c r="C10" s="16">
        <f t="shared" si="2"/>
        <v>70</v>
      </c>
      <c r="D10" s="15">
        <v>5</v>
      </c>
      <c r="E10" s="16">
        <f t="shared" si="3"/>
        <v>135</v>
      </c>
      <c r="F10" s="15">
        <v>1</v>
      </c>
      <c r="G10" s="16">
        <f t="shared" si="4"/>
        <v>54</v>
      </c>
      <c r="H10" s="15">
        <v>4</v>
      </c>
      <c r="I10" s="16">
        <f t="shared" si="5"/>
        <v>272</v>
      </c>
      <c r="J10" s="15"/>
      <c r="K10" s="16">
        <f t="shared" si="6"/>
        <v>0</v>
      </c>
      <c r="L10" s="15">
        <v>6</v>
      </c>
      <c r="M10" s="16">
        <f>$L$2*L10</f>
        <v>420</v>
      </c>
      <c r="N10" s="15">
        <v>0</v>
      </c>
      <c r="O10" s="16">
        <f t="shared" si="8"/>
        <v>0</v>
      </c>
      <c r="P10" s="15">
        <v>0</v>
      </c>
      <c r="Q10" s="16">
        <f t="shared" si="9"/>
        <v>0</v>
      </c>
      <c r="R10" s="15">
        <v>0</v>
      </c>
      <c r="S10" s="16">
        <f t="shared" si="10"/>
        <v>0</v>
      </c>
      <c r="T10" s="15">
        <v>1</v>
      </c>
      <c r="U10" s="16">
        <f t="shared" si="11"/>
        <v>133</v>
      </c>
      <c r="V10" s="15">
        <v>0</v>
      </c>
      <c r="W10" s="16">
        <f t="shared" si="12"/>
        <v>0</v>
      </c>
      <c r="X10" s="15">
        <v>2</v>
      </c>
      <c r="Y10" s="16">
        <f t="shared" si="13"/>
        <v>136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0</v>
      </c>
      <c r="AK10" s="16">
        <f t="shared" si="19"/>
        <v>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0</v>
      </c>
      <c r="BI10" s="16">
        <f t="shared" si="31"/>
        <v>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62">
        <f t="shared" si="1"/>
        <v>1220</v>
      </c>
      <c r="BS10" s="55">
        <v>13</v>
      </c>
      <c r="BT10">
        <v>8</v>
      </c>
      <c r="BU10" s="47">
        <f t="shared" si="35"/>
        <v>973.81864623243939</v>
      </c>
      <c r="BV10" s="47">
        <f t="shared" si="36"/>
        <v>77.905491698595156</v>
      </c>
      <c r="BW10" s="47">
        <f t="shared" si="37"/>
        <v>168.27586206896555</v>
      </c>
      <c r="BX10" s="68">
        <f t="shared" si="38"/>
        <v>1220.0000000000002</v>
      </c>
    </row>
    <row r="11" spans="1:76" ht="15" thickBot="1" x14ac:dyDescent="0.35">
      <c r="A11" s="14" t="s">
        <v>43</v>
      </c>
      <c r="B11" s="15">
        <v>2</v>
      </c>
      <c r="C11" s="16">
        <f t="shared" si="2"/>
        <v>140</v>
      </c>
      <c r="D11" s="15">
        <v>12</v>
      </c>
      <c r="E11" s="16">
        <f t="shared" si="3"/>
        <v>324</v>
      </c>
      <c r="F11" s="15">
        <v>3</v>
      </c>
      <c r="G11" s="16">
        <f t="shared" si="4"/>
        <v>162</v>
      </c>
      <c r="H11" s="15">
        <v>3</v>
      </c>
      <c r="I11" s="16">
        <f t="shared" si="5"/>
        <v>204</v>
      </c>
      <c r="J11" s="15"/>
      <c r="K11" s="16">
        <f t="shared" si="6"/>
        <v>0</v>
      </c>
      <c r="L11" s="15">
        <v>4</v>
      </c>
      <c r="M11" s="16">
        <f>$L$2*L11</f>
        <v>280</v>
      </c>
      <c r="N11" s="15">
        <v>2</v>
      </c>
      <c r="O11" s="16">
        <f t="shared" si="8"/>
        <v>244</v>
      </c>
      <c r="P11" s="15">
        <v>0</v>
      </c>
      <c r="Q11" s="16">
        <f t="shared" si="9"/>
        <v>0</v>
      </c>
      <c r="R11" s="15">
        <v>1</v>
      </c>
      <c r="S11" s="16">
        <f t="shared" si="10"/>
        <v>145</v>
      </c>
      <c r="T11" s="15">
        <v>2</v>
      </c>
      <c r="U11" s="16">
        <f t="shared" si="11"/>
        <v>266</v>
      </c>
      <c r="V11" s="15">
        <v>2</v>
      </c>
      <c r="W11" s="16">
        <f t="shared" si="12"/>
        <v>126</v>
      </c>
      <c r="X11" s="15">
        <v>1</v>
      </c>
      <c r="Y11" s="16">
        <f t="shared" si="13"/>
        <v>68</v>
      </c>
      <c r="Z11" s="15">
        <v>0</v>
      </c>
      <c r="AA11" s="16">
        <f t="shared" si="14"/>
        <v>0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0</v>
      </c>
      <c r="AI11" s="16">
        <f t="shared" si="18"/>
        <v>0</v>
      </c>
      <c r="AJ11" s="15">
        <v>0</v>
      </c>
      <c r="AK11" s="16">
        <f t="shared" si="19"/>
        <v>0</v>
      </c>
      <c r="AL11" s="15">
        <v>1</v>
      </c>
      <c r="AM11" s="16">
        <f t="shared" si="20"/>
        <v>138</v>
      </c>
      <c r="AN11" s="15">
        <v>0</v>
      </c>
      <c r="AO11" s="16">
        <f t="shared" si="21"/>
        <v>0</v>
      </c>
      <c r="AP11" s="15">
        <v>0</v>
      </c>
      <c r="AQ11" s="16">
        <f t="shared" si="22"/>
        <v>0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0</v>
      </c>
      <c r="AY11" s="16">
        <f t="shared" si="26"/>
        <v>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1</v>
      </c>
      <c r="BO11" s="16">
        <f t="shared" si="33"/>
        <v>63</v>
      </c>
      <c r="BP11" s="15">
        <v>0</v>
      </c>
      <c r="BQ11" s="16">
        <f t="shared" si="34"/>
        <v>0</v>
      </c>
      <c r="BR11" s="62">
        <f t="shared" si="1"/>
        <v>2160</v>
      </c>
      <c r="BS11" s="55">
        <v>20</v>
      </c>
      <c r="BT11">
        <v>9</v>
      </c>
      <c r="BU11" s="47">
        <f t="shared" si="35"/>
        <v>1724.1379310344828</v>
      </c>
      <c r="BV11" s="47">
        <f t="shared" si="36"/>
        <v>137.93103448275863</v>
      </c>
      <c r="BW11" s="47">
        <f t="shared" si="37"/>
        <v>297.93103448275861</v>
      </c>
      <c r="BX11" s="68">
        <f t="shared" si="38"/>
        <v>2160</v>
      </c>
    </row>
    <row r="12" spans="1:76" ht="15" thickBot="1" x14ac:dyDescent="0.35">
      <c r="A12" s="14" t="s">
        <v>44</v>
      </c>
      <c r="B12" s="15">
        <v>0</v>
      </c>
      <c r="C12" s="16">
        <f t="shared" si="2"/>
        <v>0</v>
      </c>
      <c r="D12" s="15">
        <v>7</v>
      </c>
      <c r="E12" s="16">
        <f t="shared" si="3"/>
        <v>189</v>
      </c>
      <c r="F12" s="15">
        <v>3</v>
      </c>
      <c r="G12" s="16">
        <f t="shared" si="4"/>
        <v>162</v>
      </c>
      <c r="H12" s="15">
        <v>7</v>
      </c>
      <c r="I12" s="16">
        <f t="shared" si="5"/>
        <v>476</v>
      </c>
      <c r="J12" s="15"/>
      <c r="K12" s="16">
        <f t="shared" si="6"/>
        <v>0</v>
      </c>
      <c r="L12" s="15">
        <v>8</v>
      </c>
      <c r="M12" s="16">
        <f>$L$2*L12</f>
        <v>560</v>
      </c>
      <c r="N12" s="15">
        <v>0</v>
      </c>
      <c r="O12" s="16">
        <f t="shared" si="8"/>
        <v>0</v>
      </c>
      <c r="P12" s="15">
        <v>0</v>
      </c>
      <c r="Q12" s="16">
        <f t="shared" si="9"/>
        <v>0</v>
      </c>
      <c r="R12" s="15">
        <v>1</v>
      </c>
      <c r="S12" s="16">
        <f t="shared" si="10"/>
        <v>145</v>
      </c>
      <c r="T12" s="15">
        <v>2</v>
      </c>
      <c r="U12" s="16">
        <f t="shared" si="11"/>
        <v>266</v>
      </c>
      <c r="V12" s="15">
        <v>0</v>
      </c>
      <c r="W12" s="16">
        <f t="shared" si="12"/>
        <v>0</v>
      </c>
      <c r="X12" s="15">
        <v>0</v>
      </c>
      <c r="Y12" s="16">
        <f t="shared" si="13"/>
        <v>0</v>
      </c>
      <c r="Z12" s="15">
        <v>0</v>
      </c>
      <c r="AA12" s="16">
        <f t="shared" si="14"/>
        <v>0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0</v>
      </c>
      <c r="AK12" s="16">
        <f t="shared" si="19"/>
        <v>0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5</v>
      </c>
      <c r="AQ12" s="16">
        <f t="shared" si="22"/>
        <v>460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1</v>
      </c>
      <c r="AY12" s="16">
        <f t="shared" si="26"/>
        <v>110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62">
        <f t="shared" si="1"/>
        <v>2368</v>
      </c>
      <c r="BS12" s="55">
        <v>21</v>
      </c>
      <c r="BT12">
        <v>10</v>
      </c>
      <c r="BU12" s="47">
        <f t="shared" si="35"/>
        <v>1890.1660280970627</v>
      </c>
      <c r="BV12" s="47">
        <f t="shared" si="36"/>
        <v>151.21328224776502</v>
      </c>
      <c r="BW12" s="47">
        <f t="shared" si="37"/>
        <v>326.62068965517244</v>
      </c>
      <c r="BX12" s="68">
        <f t="shared" si="38"/>
        <v>2368</v>
      </c>
    </row>
    <row r="13" spans="1:76" ht="15" thickBot="1" x14ac:dyDescent="0.35">
      <c r="A13" s="14" t="s">
        <v>45</v>
      </c>
      <c r="B13" s="15">
        <v>1</v>
      </c>
      <c r="C13" s="16">
        <f t="shared" si="2"/>
        <v>70</v>
      </c>
      <c r="D13" s="15">
        <v>0</v>
      </c>
      <c r="E13" s="16">
        <f t="shared" si="3"/>
        <v>0</v>
      </c>
      <c r="F13" s="15">
        <v>0</v>
      </c>
      <c r="G13" s="16">
        <f t="shared" si="4"/>
        <v>0</v>
      </c>
      <c r="H13" s="15">
        <v>2</v>
      </c>
      <c r="I13" s="16">
        <f t="shared" si="5"/>
        <v>136</v>
      </c>
      <c r="J13" s="15"/>
      <c r="K13" s="16">
        <f t="shared" si="6"/>
        <v>0</v>
      </c>
      <c r="L13" s="15">
        <v>5</v>
      </c>
      <c r="M13" s="16">
        <f t="shared" ref="M13:M33" si="39">$L$2*L13</f>
        <v>350</v>
      </c>
      <c r="N13" s="15">
        <v>0</v>
      </c>
      <c r="O13" s="16">
        <f t="shared" si="8"/>
        <v>0</v>
      </c>
      <c r="P13" s="15">
        <v>0</v>
      </c>
      <c r="Q13" s="16">
        <f t="shared" si="9"/>
        <v>0</v>
      </c>
      <c r="R13" s="15">
        <v>6</v>
      </c>
      <c r="S13" s="16">
        <f t="shared" si="10"/>
        <v>870</v>
      </c>
      <c r="T13" s="15">
        <v>4</v>
      </c>
      <c r="U13" s="16">
        <f t="shared" si="11"/>
        <v>532</v>
      </c>
      <c r="V13" s="15">
        <v>0</v>
      </c>
      <c r="W13" s="16">
        <f t="shared" si="12"/>
        <v>0</v>
      </c>
      <c r="X13" s="15">
        <v>1</v>
      </c>
      <c r="Y13" s="16">
        <f t="shared" si="13"/>
        <v>68</v>
      </c>
      <c r="Z13" s="15">
        <v>0</v>
      </c>
      <c r="AA13" s="16">
        <f t="shared" si="14"/>
        <v>0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0</v>
      </c>
      <c r="AI13" s="16">
        <f t="shared" si="18"/>
        <v>0</v>
      </c>
      <c r="AJ13" s="15">
        <v>1</v>
      </c>
      <c r="AK13" s="16">
        <f t="shared" si="19"/>
        <v>145</v>
      </c>
      <c r="AL13" s="15">
        <v>1</v>
      </c>
      <c r="AM13" s="16">
        <f t="shared" si="20"/>
        <v>138</v>
      </c>
      <c r="AN13" s="15">
        <v>0</v>
      </c>
      <c r="AO13" s="16">
        <f t="shared" si="21"/>
        <v>0</v>
      </c>
      <c r="AP13" s="15">
        <v>1</v>
      </c>
      <c r="AQ13" s="16">
        <f t="shared" si="22"/>
        <v>92</v>
      </c>
      <c r="AR13" s="15">
        <v>0</v>
      </c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0</v>
      </c>
      <c r="BG13" s="16">
        <f t="shared" si="30"/>
        <v>0</v>
      </c>
      <c r="BH13" s="15">
        <v>0</v>
      </c>
      <c r="BI13" s="16">
        <f t="shared" si="31"/>
        <v>0</v>
      </c>
      <c r="BJ13" s="15">
        <v>0</v>
      </c>
      <c r="BK13" s="16">
        <f t="shared" si="32"/>
        <v>0</v>
      </c>
      <c r="BL13" s="15">
        <v>0</v>
      </c>
      <c r="BM13" s="16">
        <f t="shared" si="0"/>
        <v>0</v>
      </c>
      <c r="BN13" s="15">
        <v>0</v>
      </c>
      <c r="BO13" s="16">
        <f t="shared" si="33"/>
        <v>0</v>
      </c>
      <c r="BP13" s="15">
        <v>0</v>
      </c>
      <c r="BQ13" s="16">
        <f t="shared" si="34"/>
        <v>0</v>
      </c>
      <c r="BR13" s="62">
        <f t="shared" si="1"/>
        <v>2401</v>
      </c>
      <c r="BS13" s="55">
        <v>19</v>
      </c>
      <c r="BT13">
        <v>11</v>
      </c>
      <c r="BU13" s="47">
        <f t="shared" si="35"/>
        <v>1916.5070242656448</v>
      </c>
      <c r="BV13" s="47">
        <f t="shared" si="36"/>
        <v>153.32056194125158</v>
      </c>
      <c r="BW13" s="47">
        <f t="shared" si="37"/>
        <v>331.17241379310343</v>
      </c>
      <c r="BX13" s="68">
        <f t="shared" si="38"/>
        <v>2400.9999999999995</v>
      </c>
    </row>
    <row r="14" spans="1:76" ht="15" thickBot="1" x14ac:dyDescent="0.35">
      <c r="A14" s="14" t="s">
        <v>46</v>
      </c>
      <c r="B14" s="15">
        <v>0</v>
      </c>
      <c r="C14" s="16">
        <f t="shared" si="2"/>
        <v>0</v>
      </c>
      <c r="D14" s="15">
        <v>7</v>
      </c>
      <c r="E14" s="16">
        <f t="shared" si="3"/>
        <v>189</v>
      </c>
      <c r="F14" s="15">
        <v>1</v>
      </c>
      <c r="G14" s="16">
        <f t="shared" si="4"/>
        <v>54</v>
      </c>
      <c r="H14" s="15">
        <v>6</v>
      </c>
      <c r="I14" s="16">
        <f t="shared" si="5"/>
        <v>408</v>
      </c>
      <c r="J14" s="15"/>
      <c r="K14" s="16">
        <f t="shared" si="6"/>
        <v>0</v>
      </c>
      <c r="L14" s="15">
        <v>2</v>
      </c>
      <c r="M14" s="16">
        <f t="shared" si="39"/>
        <v>140</v>
      </c>
      <c r="N14" s="15">
        <v>0</v>
      </c>
      <c r="O14" s="16">
        <f t="shared" si="8"/>
        <v>0</v>
      </c>
      <c r="P14" s="15">
        <v>0</v>
      </c>
      <c r="Q14" s="16">
        <f t="shared" si="9"/>
        <v>0</v>
      </c>
      <c r="R14" s="15">
        <v>0</v>
      </c>
      <c r="S14" s="16">
        <f t="shared" si="10"/>
        <v>0</v>
      </c>
      <c r="T14" s="15">
        <v>1</v>
      </c>
      <c r="U14" s="16">
        <f t="shared" si="11"/>
        <v>133</v>
      </c>
      <c r="V14" s="15">
        <v>0</v>
      </c>
      <c r="W14" s="16">
        <f t="shared" si="12"/>
        <v>0</v>
      </c>
      <c r="X14" s="15">
        <v>0</v>
      </c>
      <c r="Y14" s="16">
        <f t="shared" si="13"/>
        <v>0</v>
      </c>
      <c r="Z14" s="15">
        <v>3</v>
      </c>
      <c r="AA14" s="16">
        <f t="shared" si="14"/>
        <v>258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0</v>
      </c>
      <c r="AG14" s="16">
        <f t="shared" si="17"/>
        <v>0</v>
      </c>
      <c r="AH14" s="15">
        <v>1</v>
      </c>
      <c r="AI14" s="16">
        <f t="shared" si="18"/>
        <v>180</v>
      </c>
      <c r="AJ14" s="15">
        <v>0</v>
      </c>
      <c r="AK14" s="16">
        <f t="shared" si="19"/>
        <v>0</v>
      </c>
      <c r="AL14" s="15">
        <v>0</v>
      </c>
      <c r="AM14" s="16">
        <f t="shared" si="20"/>
        <v>0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si="26"/>
        <v>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0</v>
      </c>
      <c r="BE14" s="16">
        <f t="shared" si="29"/>
        <v>0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0</v>
      </c>
      <c r="BO14" s="16">
        <f t="shared" si="33"/>
        <v>0</v>
      </c>
      <c r="BP14" s="15">
        <v>0</v>
      </c>
      <c r="BQ14" s="16">
        <f t="shared" si="34"/>
        <v>0</v>
      </c>
      <c r="BR14" s="62">
        <f t="shared" si="1"/>
        <v>1362</v>
      </c>
      <c r="BS14" s="55">
        <v>13</v>
      </c>
      <c r="BT14">
        <v>12</v>
      </c>
      <c r="BU14" s="47">
        <f t="shared" si="35"/>
        <v>1087.1647509578545</v>
      </c>
      <c r="BV14" s="47">
        <f t="shared" si="36"/>
        <v>86.973180076628367</v>
      </c>
      <c r="BW14" s="47">
        <f t="shared" si="37"/>
        <v>187.86206896551724</v>
      </c>
      <c r="BX14" s="68">
        <f t="shared" si="38"/>
        <v>1362</v>
      </c>
    </row>
    <row r="15" spans="1:76" ht="15" thickBot="1" x14ac:dyDescent="0.35">
      <c r="A15" s="14" t="s">
        <v>47</v>
      </c>
      <c r="B15" s="15">
        <v>0</v>
      </c>
      <c r="C15" s="16">
        <f t="shared" si="2"/>
        <v>0</v>
      </c>
      <c r="D15" s="15">
        <v>7</v>
      </c>
      <c r="E15" s="16">
        <f t="shared" si="3"/>
        <v>189</v>
      </c>
      <c r="F15" s="15">
        <v>3</v>
      </c>
      <c r="G15" s="16">
        <f t="shared" si="4"/>
        <v>162</v>
      </c>
      <c r="H15" s="15">
        <v>4</v>
      </c>
      <c r="I15" s="16">
        <f t="shared" si="5"/>
        <v>272</v>
      </c>
      <c r="J15" s="15"/>
      <c r="K15" s="16">
        <f t="shared" si="6"/>
        <v>0</v>
      </c>
      <c r="L15" s="15">
        <v>2</v>
      </c>
      <c r="M15" s="16">
        <f t="shared" si="39"/>
        <v>140</v>
      </c>
      <c r="N15" s="15">
        <v>0</v>
      </c>
      <c r="O15" s="16">
        <f t="shared" si="8"/>
        <v>0</v>
      </c>
      <c r="P15" s="15">
        <v>0</v>
      </c>
      <c r="Q15" s="16">
        <f t="shared" si="9"/>
        <v>0</v>
      </c>
      <c r="R15" s="15">
        <v>0</v>
      </c>
      <c r="S15" s="16">
        <f t="shared" si="10"/>
        <v>0</v>
      </c>
      <c r="T15" s="15">
        <v>1</v>
      </c>
      <c r="U15" s="16">
        <f t="shared" si="11"/>
        <v>133</v>
      </c>
      <c r="V15" s="15">
        <v>1</v>
      </c>
      <c r="W15" s="16">
        <f t="shared" si="12"/>
        <v>63</v>
      </c>
      <c r="X15" s="15">
        <v>5</v>
      </c>
      <c r="Y15" s="16">
        <f t="shared" si="13"/>
        <v>340</v>
      </c>
      <c r="Z15" s="15">
        <v>1</v>
      </c>
      <c r="AA15" s="16">
        <f t="shared" si="14"/>
        <v>86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0</v>
      </c>
      <c r="AI15" s="16">
        <f t="shared" si="18"/>
        <v>0</v>
      </c>
      <c r="AJ15" s="15">
        <v>0</v>
      </c>
      <c r="AK15" s="16">
        <f t="shared" si="19"/>
        <v>0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1</v>
      </c>
      <c r="AQ15" s="16">
        <f t="shared" si="22"/>
        <v>92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0</v>
      </c>
      <c r="BA15" s="16">
        <f t="shared" si="27"/>
        <v>0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0</v>
      </c>
      <c r="BI15" s="16">
        <f t="shared" si="31"/>
        <v>0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1</v>
      </c>
      <c r="BQ15" s="16">
        <f t="shared" si="34"/>
        <v>63</v>
      </c>
      <c r="BR15" s="62">
        <f t="shared" si="1"/>
        <v>1540</v>
      </c>
      <c r="BS15" s="55">
        <v>18</v>
      </c>
      <c r="BT15">
        <v>13</v>
      </c>
      <c r="BU15" s="47">
        <f t="shared" si="35"/>
        <v>1229.2464878671776</v>
      </c>
      <c r="BV15" s="47">
        <f t="shared" si="36"/>
        <v>98.339719029374209</v>
      </c>
      <c r="BW15" s="47">
        <f t="shared" si="37"/>
        <v>212.41379310344831</v>
      </c>
      <c r="BX15" s="68">
        <f t="shared" si="38"/>
        <v>1540.0000000000002</v>
      </c>
    </row>
    <row r="16" spans="1:76" ht="15" thickBot="1" x14ac:dyDescent="0.35">
      <c r="A16" s="14" t="s">
        <v>48</v>
      </c>
      <c r="B16" s="15"/>
      <c r="C16" s="16">
        <f t="shared" si="2"/>
        <v>0</v>
      </c>
      <c r="D16" s="15"/>
      <c r="E16" s="16">
        <f t="shared" si="3"/>
        <v>0</v>
      </c>
      <c r="F16" s="15"/>
      <c r="G16" s="16">
        <f t="shared" si="4"/>
        <v>0</v>
      </c>
      <c r="H16" s="15"/>
      <c r="I16" s="16">
        <f t="shared" si="5"/>
        <v>0</v>
      </c>
      <c r="J16" s="15"/>
      <c r="K16" s="16">
        <f t="shared" si="6"/>
        <v>0</v>
      </c>
      <c r="L16" s="15"/>
      <c r="M16" s="16">
        <f t="shared" si="39"/>
        <v>0</v>
      </c>
      <c r="N16" s="15"/>
      <c r="O16" s="16">
        <f t="shared" si="8"/>
        <v>0</v>
      </c>
      <c r="P16" s="15"/>
      <c r="Q16" s="16">
        <f t="shared" si="9"/>
        <v>0</v>
      </c>
      <c r="R16" s="15"/>
      <c r="S16" s="16">
        <f t="shared" si="10"/>
        <v>0</v>
      </c>
      <c r="T16" s="15"/>
      <c r="U16" s="16">
        <f t="shared" si="11"/>
        <v>0</v>
      </c>
      <c r="V16" s="15"/>
      <c r="W16" s="16">
        <f t="shared" si="12"/>
        <v>0</v>
      </c>
      <c r="X16" s="15"/>
      <c r="Y16" s="16">
        <f t="shared" si="13"/>
        <v>0</v>
      </c>
      <c r="Z16" s="15"/>
      <c r="AA16" s="16">
        <f t="shared" si="14"/>
        <v>0</v>
      </c>
      <c r="AB16" s="15"/>
      <c r="AC16" s="16">
        <f t="shared" si="15"/>
        <v>0</v>
      </c>
      <c r="AD16" s="15"/>
      <c r="AE16" s="16">
        <f t="shared" si="16"/>
        <v>0</v>
      </c>
      <c r="AF16" s="15"/>
      <c r="AG16" s="16">
        <f t="shared" si="17"/>
        <v>0</v>
      </c>
      <c r="AH16" s="15"/>
      <c r="AI16" s="16">
        <f t="shared" si="18"/>
        <v>0</v>
      </c>
      <c r="AJ16" s="15"/>
      <c r="AK16" s="16">
        <f t="shared" si="19"/>
        <v>0</v>
      </c>
      <c r="AL16" s="15"/>
      <c r="AM16" s="16">
        <f t="shared" si="20"/>
        <v>0</v>
      </c>
      <c r="AN16" s="15"/>
      <c r="AO16" s="16">
        <f t="shared" si="21"/>
        <v>0</v>
      </c>
      <c r="AP16" s="15"/>
      <c r="AQ16" s="16">
        <f t="shared" si="22"/>
        <v>0</v>
      </c>
      <c r="AR16" s="15"/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/>
      <c r="AY16" s="16">
        <f t="shared" si="26"/>
        <v>0</v>
      </c>
      <c r="AZ16" s="15"/>
      <c r="BA16" s="16">
        <f t="shared" si="27"/>
        <v>0</v>
      </c>
      <c r="BB16" s="15"/>
      <c r="BC16" s="16">
        <f t="shared" si="28"/>
        <v>0</v>
      </c>
      <c r="BD16" s="15"/>
      <c r="BE16" s="16">
        <f t="shared" si="29"/>
        <v>0</v>
      </c>
      <c r="BF16" s="15"/>
      <c r="BG16" s="16">
        <f t="shared" si="30"/>
        <v>0</v>
      </c>
      <c r="BH16" s="15"/>
      <c r="BI16" s="16">
        <f t="shared" si="31"/>
        <v>0</v>
      </c>
      <c r="BJ16" s="15"/>
      <c r="BK16" s="16">
        <f t="shared" si="32"/>
        <v>0</v>
      </c>
      <c r="BL16" s="15"/>
      <c r="BM16" s="16">
        <f t="shared" si="0"/>
        <v>0</v>
      </c>
      <c r="BN16" s="15"/>
      <c r="BO16" s="16">
        <f t="shared" si="33"/>
        <v>0</v>
      </c>
      <c r="BP16" s="15"/>
      <c r="BQ16" s="16">
        <f t="shared" si="34"/>
        <v>0</v>
      </c>
      <c r="BR16" s="62">
        <f t="shared" si="1"/>
        <v>0</v>
      </c>
      <c r="BS16" s="55"/>
      <c r="BT16">
        <v>14</v>
      </c>
      <c r="BU16" s="47">
        <f t="shared" si="35"/>
        <v>0</v>
      </c>
      <c r="BV16" s="47">
        <f t="shared" si="36"/>
        <v>0</v>
      </c>
      <c r="BW16" s="47">
        <f t="shared" si="37"/>
        <v>0</v>
      </c>
      <c r="BX16" s="68">
        <f t="shared" si="38"/>
        <v>0</v>
      </c>
    </row>
    <row r="17" spans="1:76" ht="15" thickBot="1" x14ac:dyDescent="0.35">
      <c r="A17" s="14" t="s">
        <v>49</v>
      </c>
      <c r="B17" s="15">
        <v>0</v>
      </c>
      <c r="C17" s="16">
        <f t="shared" si="2"/>
        <v>0</v>
      </c>
      <c r="D17" s="15">
        <v>0</v>
      </c>
      <c r="E17" s="16">
        <f t="shared" si="3"/>
        <v>0</v>
      </c>
      <c r="F17" s="15">
        <v>0</v>
      </c>
      <c r="G17" s="16">
        <f t="shared" si="4"/>
        <v>0</v>
      </c>
      <c r="H17" s="15">
        <v>0</v>
      </c>
      <c r="I17" s="16">
        <f t="shared" si="5"/>
        <v>0</v>
      </c>
      <c r="J17" s="15"/>
      <c r="K17" s="16">
        <f t="shared" si="6"/>
        <v>0</v>
      </c>
      <c r="L17" s="15">
        <v>0</v>
      </c>
      <c r="M17" s="16">
        <f t="shared" si="39"/>
        <v>0</v>
      </c>
      <c r="N17" s="15">
        <v>0</v>
      </c>
      <c r="O17" s="16">
        <f t="shared" si="8"/>
        <v>0</v>
      </c>
      <c r="P17" s="15">
        <v>0</v>
      </c>
      <c r="Q17" s="16">
        <f t="shared" si="9"/>
        <v>0</v>
      </c>
      <c r="R17" s="15">
        <v>0</v>
      </c>
      <c r="S17" s="16">
        <f t="shared" si="10"/>
        <v>0</v>
      </c>
      <c r="T17" s="15">
        <v>0</v>
      </c>
      <c r="U17" s="16">
        <f t="shared" si="11"/>
        <v>0</v>
      </c>
      <c r="V17" s="15">
        <v>0</v>
      </c>
      <c r="W17" s="16">
        <f t="shared" si="12"/>
        <v>0</v>
      </c>
      <c r="X17" s="15">
        <v>0</v>
      </c>
      <c r="Y17" s="16">
        <f t="shared" si="13"/>
        <v>0</v>
      </c>
      <c r="Z17" s="15">
        <v>0</v>
      </c>
      <c r="AA17" s="16">
        <f t="shared" si="14"/>
        <v>0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0</v>
      </c>
      <c r="AI17" s="16">
        <f t="shared" si="18"/>
        <v>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0</v>
      </c>
      <c r="AQ17" s="16">
        <f t="shared" si="22"/>
        <v>0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0</v>
      </c>
      <c r="BI17" s="16">
        <f t="shared" si="31"/>
        <v>0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62">
        <f t="shared" si="1"/>
        <v>0</v>
      </c>
      <c r="BS17" s="55">
        <v>0</v>
      </c>
      <c r="BT17">
        <v>15</v>
      </c>
      <c r="BU17" s="47">
        <f t="shared" si="35"/>
        <v>0</v>
      </c>
      <c r="BV17" s="47">
        <f t="shared" si="36"/>
        <v>0</v>
      </c>
      <c r="BW17" s="47">
        <f t="shared" si="37"/>
        <v>0</v>
      </c>
      <c r="BX17" s="68">
        <f t="shared" si="38"/>
        <v>0</v>
      </c>
    </row>
    <row r="18" spans="1:76" ht="15" thickBot="1" x14ac:dyDescent="0.35">
      <c r="A18" s="14" t="s">
        <v>50</v>
      </c>
      <c r="B18" s="15">
        <v>0</v>
      </c>
      <c r="C18" s="16">
        <f t="shared" si="2"/>
        <v>0</v>
      </c>
      <c r="D18" s="15">
        <v>1</v>
      </c>
      <c r="E18" s="16">
        <f t="shared" si="3"/>
        <v>27</v>
      </c>
      <c r="F18" s="15">
        <v>0</v>
      </c>
      <c r="G18" s="16">
        <f t="shared" si="4"/>
        <v>0</v>
      </c>
      <c r="H18" s="15">
        <v>0</v>
      </c>
      <c r="I18" s="16">
        <f t="shared" si="5"/>
        <v>0</v>
      </c>
      <c r="J18" s="15"/>
      <c r="K18" s="16">
        <f t="shared" si="6"/>
        <v>0</v>
      </c>
      <c r="L18" s="15">
        <v>1</v>
      </c>
      <c r="M18" s="16">
        <f t="shared" si="39"/>
        <v>70</v>
      </c>
      <c r="N18" s="15">
        <v>0</v>
      </c>
      <c r="O18" s="16">
        <f t="shared" si="8"/>
        <v>0</v>
      </c>
      <c r="P18" s="15">
        <v>0</v>
      </c>
      <c r="Q18" s="16">
        <f t="shared" si="9"/>
        <v>0</v>
      </c>
      <c r="R18" s="15">
        <v>0</v>
      </c>
      <c r="S18" s="16">
        <f t="shared" si="10"/>
        <v>0</v>
      </c>
      <c r="T18" s="15">
        <v>0</v>
      </c>
      <c r="U18" s="16">
        <f t="shared" si="11"/>
        <v>0</v>
      </c>
      <c r="V18" s="15">
        <v>0</v>
      </c>
      <c r="W18" s="16">
        <f t="shared" si="12"/>
        <v>0</v>
      </c>
      <c r="X18" s="15">
        <v>1</v>
      </c>
      <c r="Y18" s="16">
        <f t="shared" si="13"/>
        <v>68</v>
      </c>
      <c r="Z18" s="15">
        <v>0</v>
      </c>
      <c r="AA18" s="16">
        <f t="shared" si="14"/>
        <v>0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0</v>
      </c>
      <c r="AG18" s="16">
        <f t="shared" si="17"/>
        <v>0</v>
      </c>
      <c r="AH18" s="15">
        <v>1</v>
      </c>
      <c r="AI18" s="16">
        <f t="shared" si="18"/>
        <v>180</v>
      </c>
      <c r="AJ18" s="15">
        <v>0</v>
      </c>
      <c r="AK18" s="16">
        <f t="shared" si="19"/>
        <v>0</v>
      </c>
      <c r="AL18" s="15">
        <v>0</v>
      </c>
      <c r="AM18" s="16">
        <f t="shared" si="20"/>
        <v>0</v>
      </c>
      <c r="AN18" s="15">
        <v>0</v>
      </c>
      <c r="AO18" s="16">
        <f t="shared" si="21"/>
        <v>0</v>
      </c>
      <c r="AP18" s="15">
        <v>0</v>
      </c>
      <c r="AQ18" s="16">
        <f t="shared" si="22"/>
        <v>0</v>
      </c>
      <c r="AR18" s="15">
        <v>0</v>
      </c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26"/>
        <v>0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0</v>
      </c>
      <c r="BE18" s="16">
        <f t="shared" si="29"/>
        <v>0</v>
      </c>
      <c r="BF18" s="15">
        <v>0</v>
      </c>
      <c r="BG18" s="16">
        <f t="shared" si="30"/>
        <v>0</v>
      </c>
      <c r="BH18" s="15">
        <v>0</v>
      </c>
      <c r="BI18" s="16">
        <f t="shared" si="31"/>
        <v>0</v>
      </c>
      <c r="BJ18" s="15">
        <v>0</v>
      </c>
      <c r="BK18" s="16">
        <f t="shared" si="32"/>
        <v>0</v>
      </c>
      <c r="BL18" s="15">
        <v>0</v>
      </c>
      <c r="BM18" s="16">
        <f t="shared" si="0"/>
        <v>0</v>
      </c>
      <c r="BN18" s="15">
        <v>0</v>
      </c>
      <c r="BO18" s="16">
        <f t="shared" si="33"/>
        <v>0</v>
      </c>
      <c r="BP18" s="15">
        <v>0</v>
      </c>
      <c r="BQ18" s="16">
        <f t="shared" si="34"/>
        <v>0</v>
      </c>
      <c r="BR18" s="62">
        <f t="shared" si="1"/>
        <v>345</v>
      </c>
      <c r="BS18" s="55">
        <v>3</v>
      </c>
      <c r="BT18">
        <v>16</v>
      </c>
      <c r="BU18" s="47">
        <f t="shared" si="35"/>
        <v>275.38314176245211</v>
      </c>
      <c r="BV18" s="47">
        <f t="shared" si="36"/>
        <v>22.030651340996169</v>
      </c>
      <c r="BW18" s="47">
        <f t="shared" si="37"/>
        <v>47.586206896551722</v>
      </c>
      <c r="BX18" s="68">
        <f t="shared" si="38"/>
        <v>345</v>
      </c>
    </row>
    <row r="19" spans="1:76" ht="15" thickBot="1" x14ac:dyDescent="0.35">
      <c r="A19" s="14" t="s">
        <v>51</v>
      </c>
      <c r="B19" s="15">
        <v>0</v>
      </c>
      <c r="C19" s="16">
        <f t="shared" si="2"/>
        <v>0</v>
      </c>
      <c r="D19" s="15">
        <v>3</v>
      </c>
      <c r="E19" s="16">
        <f t="shared" si="3"/>
        <v>81</v>
      </c>
      <c r="F19" s="15">
        <v>0</v>
      </c>
      <c r="G19" s="16">
        <f t="shared" si="4"/>
        <v>0</v>
      </c>
      <c r="H19" s="15">
        <v>0</v>
      </c>
      <c r="I19" s="16">
        <f t="shared" si="5"/>
        <v>0</v>
      </c>
      <c r="J19" s="15"/>
      <c r="K19" s="16">
        <f t="shared" si="6"/>
        <v>0</v>
      </c>
      <c r="L19" s="15">
        <v>1</v>
      </c>
      <c r="M19" s="16">
        <f t="shared" si="39"/>
        <v>70</v>
      </c>
      <c r="N19" s="15">
        <v>1</v>
      </c>
      <c r="O19" s="16">
        <f t="shared" si="8"/>
        <v>122</v>
      </c>
      <c r="P19" s="15">
        <v>0</v>
      </c>
      <c r="Q19" s="16">
        <f t="shared" si="9"/>
        <v>0</v>
      </c>
      <c r="R19" s="15">
        <v>2</v>
      </c>
      <c r="S19" s="16">
        <f t="shared" si="10"/>
        <v>290</v>
      </c>
      <c r="T19" s="15">
        <v>4</v>
      </c>
      <c r="U19" s="16">
        <f t="shared" si="11"/>
        <v>532</v>
      </c>
      <c r="V19" s="15">
        <v>2</v>
      </c>
      <c r="W19" s="16">
        <f t="shared" si="12"/>
        <v>126</v>
      </c>
      <c r="X19" s="15">
        <v>2</v>
      </c>
      <c r="Y19" s="16">
        <f t="shared" si="13"/>
        <v>136</v>
      </c>
      <c r="Z19" s="15">
        <v>0</v>
      </c>
      <c r="AA19" s="16">
        <f t="shared" si="14"/>
        <v>0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1</v>
      </c>
      <c r="AI19" s="16">
        <f t="shared" si="18"/>
        <v>180</v>
      </c>
      <c r="AJ19" s="15">
        <v>0</v>
      </c>
      <c r="AK19" s="16">
        <f t="shared" si="19"/>
        <v>0</v>
      </c>
      <c r="AL19" s="15">
        <v>0</v>
      </c>
      <c r="AM19" s="16">
        <f t="shared" si="20"/>
        <v>0</v>
      </c>
      <c r="AN19" s="15">
        <v>0</v>
      </c>
      <c r="AO19" s="16">
        <f t="shared" si="21"/>
        <v>0</v>
      </c>
      <c r="AP19" s="15">
        <v>0</v>
      </c>
      <c r="AQ19" s="16">
        <f t="shared" si="22"/>
        <v>0</v>
      </c>
      <c r="AR19" s="15">
        <v>0</v>
      </c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>
        <v>0</v>
      </c>
      <c r="AY19" s="16">
        <f t="shared" si="26"/>
        <v>0</v>
      </c>
      <c r="AZ19" s="15">
        <v>0</v>
      </c>
      <c r="BA19" s="16">
        <f t="shared" si="27"/>
        <v>0</v>
      </c>
      <c r="BB19" s="15">
        <v>0</v>
      </c>
      <c r="BC19" s="16">
        <f t="shared" si="28"/>
        <v>0</v>
      </c>
      <c r="BD19" s="15">
        <v>1</v>
      </c>
      <c r="BE19" s="16">
        <f t="shared" si="29"/>
        <v>36</v>
      </c>
      <c r="BF19" s="15">
        <v>0</v>
      </c>
      <c r="BG19" s="16">
        <f t="shared" si="30"/>
        <v>0</v>
      </c>
      <c r="BH19" s="15">
        <v>0</v>
      </c>
      <c r="BI19" s="16">
        <f t="shared" si="31"/>
        <v>0</v>
      </c>
      <c r="BJ19" s="15">
        <v>0</v>
      </c>
      <c r="BK19" s="16">
        <f t="shared" si="32"/>
        <v>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0</v>
      </c>
      <c r="BQ19" s="16">
        <f t="shared" si="34"/>
        <v>0</v>
      </c>
      <c r="BR19" s="62">
        <f t="shared" si="1"/>
        <v>1573</v>
      </c>
      <c r="BS19" s="55">
        <v>13</v>
      </c>
      <c r="BT19">
        <v>17</v>
      </c>
      <c r="BU19" s="47">
        <f t="shared" si="35"/>
        <v>1255.5874840357599</v>
      </c>
      <c r="BV19" s="47">
        <f t="shared" si="36"/>
        <v>100.4469987228608</v>
      </c>
      <c r="BW19" s="47">
        <f t="shared" si="37"/>
        <v>216.9655172413793</v>
      </c>
      <c r="BX19" s="68">
        <f t="shared" si="38"/>
        <v>1573</v>
      </c>
    </row>
    <row r="20" spans="1:76" ht="15" thickBot="1" x14ac:dyDescent="0.35">
      <c r="A20" s="14" t="s">
        <v>52</v>
      </c>
      <c r="B20" s="15">
        <v>0</v>
      </c>
      <c r="C20" s="16">
        <f t="shared" si="2"/>
        <v>0</v>
      </c>
      <c r="D20" s="15">
        <v>6</v>
      </c>
      <c r="E20" s="16">
        <f t="shared" si="3"/>
        <v>162</v>
      </c>
      <c r="F20" s="15">
        <v>0</v>
      </c>
      <c r="G20" s="16">
        <f t="shared" si="4"/>
        <v>0</v>
      </c>
      <c r="H20" s="15">
        <v>7</v>
      </c>
      <c r="I20" s="16">
        <f t="shared" si="5"/>
        <v>476</v>
      </c>
      <c r="J20" s="15"/>
      <c r="K20" s="16">
        <f t="shared" si="6"/>
        <v>0</v>
      </c>
      <c r="L20" s="15">
        <v>5</v>
      </c>
      <c r="M20" s="16">
        <f t="shared" si="39"/>
        <v>350</v>
      </c>
      <c r="N20" s="15">
        <v>1</v>
      </c>
      <c r="O20" s="16">
        <f t="shared" si="8"/>
        <v>122</v>
      </c>
      <c r="P20" s="15">
        <v>0</v>
      </c>
      <c r="Q20" s="16">
        <f t="shared" si="9"/>
        <v>0</v>
      </c>
      <c r="R20" s="15">
        <v>2</v>
      </c>
      <c r="S20" s="16">
        <f t="shared" si="10"/>
        <v>290</v>
      </c>
      <c r="T20" s="15">
        <v>7</v>
      </c>
      <c r="U20" s="16">
        <f t="shared" si="11"/>
        <v>931</v>
      </c>
      <c r="V20" s="15">
        <v>2</v>
      </c>
      <c r="W20" s="16">
        <f t="shared" si="12"/>
        <v>126</v>
      </c>
      <c r="X20" s="15">
        <v>0</v>
      </c>
      <c r="Y20" s="16">
        <f t="shared" si="13"/>
        <v>0</v>
      </c>
      <c r="Z20" s="15">
        <v>1</v>
      </c>
      <c r="AA20" s="16">
        <f t="shared" si="14"/>
        <v>86</v>
      </c>
      <c r="AB20" s="15">
        <v>0</v>
      </c>
      <c r="AC20" s="16">
        <f t="shared" si="15"/>
        <v>0</v>
      </c>
      <c r="AD20" s="15"/>
      <c r="AE20" s="16">
        <f t="shared" si="16"/>
        <v>0</v>
      </c>
      <c r="AF20" s="15">
        <v>0</v>
      </c>
      <c r="AG20" s="16">
        <f t="shared" si="17"/>
        <v>0</v>
      </c>
      <c r="AH20" s="15">
        <v>0</v>
      </c>
      <c r="AI20" s="16">
        <f t="shared" si="18"/>
        <v>0</v>
      </c>
      <c r="AJ20" s="15">
        <v>0</v>
      </c>
      <c r="AK20" s="16">
        <f t="shared" si="19"/>
        <v>0</v>
      </c>
      <c r="AL20" s="15">
        <v>0</v>
      </c>
      <c r="AM20" s="16">
        <f t="shared" si="20"/>
        <v>0</v>
      </c>
      <c r="AN20" s="15">
        <v>0</v>
      </c>
      <c r="AO20" s="16">
        <f t="shared" si="21"/>
        <v>0</v>
      </c>
      <c r="AP20" s="15">
        <v>0</v>
      </c>
      <c r="AQ20" s="16">
        <f t="shared" si="22"/>
        <v>0</v>
      </c>
      <c r="AR20" s="15">
        <v>0</v>
      </c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>
        <v>0</v>
      </c>
      <c r="AY20" s="16">
        <f t="shared" si="26"/>
        <v>0</v>
      </c>
      <c r="AZ20" s="15">
        <v>0</v>
      </c>
      <c r="BA20" s="16">
        <f t="shared" si="27"/>
        <v>0</v>
      </c>
      <c r="BB20" s="15">
        <v>0</v>
      </c>
      <c r="BC20" s="16">
        <f t="shared" si="28"/>
        <v>0</v>
      </c>
      <c r="BD20" s="15">
        <v>0</v>
      </c>
      <c r="BE20" s="16">
        <f t="shared" si="29"/>
        <v>0</v>
      </c>
      <c r="BF20" s="15">
        <v>0</v>
      </c>
      <c r="BG20" s="16">
        <f t="shared" si="30"/>
        <v>0</v>
      </c>
      <c r="BH20" s="15">
        <v>0</v>
      </c>
      <c r="BI20" s="16">
        <f t="shared" si="31"/>
        <v>0</v>
      </c>
      <c r="BJ20" s="15">
        <v>0</v>
      </c>
      <c r="BK20" s="16">
        <f t="shared" si="32"/>
        <v>0</v>
      </c>
      <c r="BL20" s="15">
        <v>0</v>
      </c>
      <c r="BM20" s="16">
        <f t="shared" si="0"/>
        <v>0</v>
      </c>
      <c r="BN20" s="15">
        <v>0</v>
      </c>
      <c r="BO20" s="16">
        <f t="shared" si="33"/>
        <v>0</v>
      </c>
      <c r="BP20" s="15">
        <v>0</v>
      </c>
      <c r="BQ20" s="16">
        <f t="shared" si="34"/>
        <v>0</v>
      </c>
      <c r="BR20" s="62">
        <f t="shared" si="1"/>
        <v>2543</v>
      </c>
      <c r="BS20" s="55">
        <v>22</v>
      </c>
      <c r="BT20">
        <v>18</v>
      </c>
      <c r="BU20" s="47">
        <f t="shared" si="35"/>
        <v>2029.8531289910602</v>
      </c>
      <c r="BV20" s="47">
        <f t="shared" si="36"/>
        <v>162.38825031928482</v>
      </c>
      <c r="BW20" s="47">
        <f t="shared" si="37"/>
        <v>350.75862068965523</v>
      </c>
      <c r="BX20" s="68">
        <f t="shared" si="38"/>
        <v>2543.0000000000005</v>
      </c>
    </row>
    <row r="21" spans="1:76" ht="15" thickBot="1" x14ac:dyDescent="0.35">
      <c r="A21" s="14" t="s">
        <v>53</v>
      </c>
      <c r="B21" s="15">
        <v>3</v>
      </c>
      <c r="C21" s="16">
        <f t="shared" si="2"/>
        <v>210</v>
      </c>
      <c r="D21" s="15">
        <v>3</v>
      </c>
      <c r="E21" s="16">
        <f t="shared" si="3"/>
        <v>81</v>
      </c>
      <c r="F21" s="15">
        <v>1</v>
      </c>
      <c r="G21" s="16">
        <f t="shared" si="4"/>
        <v>54</v>
      </c>
      <c r="H21" s="15">
        <v>3</v>
      </c>
      <c r="I21" s="16">
        <f t="shared" si="5"/>
        <v>204</v>
      </c>
      <c r="J21" s="15"/>
      <c r="K21" s="16">
        <f t="shared" si="6"/>
        <v>0</v>
      </c>
      <c r="L21" s="15">
        <v>3</v>
      </c>
      <c r="M21" s="16">
        <f t="shared" si="39"/>
        <v>210</v>
      </c>
      <c r="N21" s="15">
        <v>1</v>
      </c>
      <c r="O21" s="16">
        <f t="shared" si="8"/>
        <v>122</v>
      </c>
      <c r="P21" s="15">
        <v>1</v>
      </c>
      <c r="Q21" s="16">
        <f t="shared" si="9"/>
        <v>135</v>
      </c>
      <c r="R21" s="15">
        <v>0</v>
      </c>
      <c r="S21" s="16">
        <f t="shared" si="10"/>
        <v>0</v>
      </c>
      <c r="T21" s="15">
        <v>3</v>
      </c>
      <c r="U21" s="16">
        <f t="shared" si="11"/>
        <v>399</v>
      </c>
      <c r="V21" s="15">
        <v>0</v>
      </c>
      <c r="W21" s="16">
        <f t="shared" si="12"/>
        <v>0</v>
      </c>
      <c r="X21" s="15">
        <v>1</v>
      </c>
      <c r="Y21" s="16">
        <f t="shared" si="13"/>
        <v>68</v>
      </c>
      <c r="Z21" s="15">
        <v>0</v>
      </c>
      <c r="AA21" s="16">
        <f t="shared" si="14"/>
        <v>0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0</v>
      </c>
      <c r="AG21" s="16">
        <f t="shared" si="17"/>
        <v>0</v>
      </c>
      <c r="AH21" s="15">
        <v>0</v>
      </c>
      <c r="AI21" s="16">
        <f t="shared" si="18"/>
        <v>0</v>
      </c>
      <c r="AJ21" s="15">
        <v>0</v>
      </c>
      <c r="AK21" s="16">
        <f t="shared" si="19"/>
        <v>0</v>
      </c>
      <c r="AL21" s="15">
        <v>0</v>
      </c>
      <c r="AM21" s="16">
        <f t="shared" si="20"/>
        <v>0</v>
      </c>
      <c r="AN21" s="15">
        <v>0</v>
      </c>
      <c r="AO21" s="16">
        <f t="shared" si="21"/>
        <v>0</v>
      </c>
      <c r="AP21" s="15">
        <v>0</v>
      </c>
      <c r="AQ21" s="16">
        <f t="shared" si="22"/>
        <v>0</v>
      </c>
      <c r="AR21" s="15">
        <v>0</v>
      </c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0</v>
      </c>
      <c r="AY21" s="16">
        <f t="shared" si="26"/>
        <v>0</v>
      </c>
      <c r="AZ21" s="15">
        <v>0</v>
      </c>
      <c r="BA21" s="16">
        <f t="shared" si="27"/>
        <v>0</v>
      </c>
      <c r="BB21" s="15">
        <v>0</v>
      </c>
      <c r="BC21" s="16">
        <f t="shared" si="28"/>
        <v>0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0</v>
      </c>
      <c r="BI21" s="16">
        <f t="shared" si="31"/>
        <v>0</v>
      </c>
      <c r="BJ21" s="15">
        <v>0</v>
      </c>
      <c r="BK21" s="16">
        <f t="shared" si="32"/>
        <v>0</v>
      </c>
      <c r="BL21" s="15">
        <v>0</v>
      </c>
      <c r="BM21" s="16">
        <f t="shared" si="0"/>
        <v>0</v>
      </c>
      <c r="BN21" s="15">
        <v>0</v>
      </c>
      <c r="BO21" s="16">
        <f t="shared" si="33"/>
        <v>0</v>
      </c>
      <c r="BP21" s="15">
        <v>0</v>
      </c>
      <c r="BQ21" s="16">
        <f t="shared" si="34"/>
        <v>0</v>
      </c>
      <c r="BR21" s="62">
        <f t="shared" si="1"/>
        <v>1483</v>
      </c>
      <c r="BS21" s="55">
        <v>16</v>
      </c>
      <c r="BT21">
        <v>19</v>
      </c>
      <c r="BU21" s="47">
        <f t="shared" si="35"/>
        <v>1183.7484035759899</v>
      </c>
      <c r="BV21" s="47">
        <f t="shared" si="36"/>
        <v>94.699872286079184</v>
      </c>
      <c r="BW21" s="47">
        <f t="shared" si="37"/>
        <v>204.55172413793105</v>
      </c>
      <c r="BX21" s="68">
        <f t="shared" si="38"/>
        <v>1483</v>
      </c>
    </row>
    <row r="22" spans="1:76" ht="15" thickBot="1" x14ac:dyDescent="0.35">
      <c r="A22" s="14" t="s">
        <v>54</v>
      </c>
      <c r="B22" s="15">
        <v>2</v>
      </c>
      <c r="C22" s="16">
        <f t="shared" si="2"/>
        <v>140</v>
      </c>
      <c r="D22" s="15">
        <v>1</v>
      </c>
      <c r="E22" s="16">
        <f t="shared" si="3"/>
        <v>27</v>
      </c>
      <c r="F22" s="15">
        <v>0</v>
      </c>
      <c r="G22" s="16">
        <f t="shared" si="4"/>
        <v>0</v>
      </c>
      <c r="H22" s="15">
        <v>3</v>
      </c>
      <c r="I22" s="16">
        <f t="shared" si="5"/>
        <v>204</v>
      </c>
      <c r="J22" s="15"/>
      <c r="K22" s="16">
        <f t="shared" si="6"/>
        <v>0</v>
      </c>
      <c r="L22" s="15">
        <v>4</v>
      </c>
      <c r="M22" s="16">
        <f t="shared" si="39"/>
        <v>280</v>
      </c>
      <c r="N22" s="15">
        <v>0</v>
      </c>
      <c r="O22" s="16">
        <f t="shared" si="8"/>
        <v>0</v>
      </c>
      <c r="P22" s="15">
        <v>0</v>
      </c>
      <c r="Q22" s="16">
        <f t="shared" si="9"/>
        <v>0</v>
      </c>
      <c r="R22" s="15">
        <v>1</v>
      </c>
      <c r="S22" s="16">
        <f t="shared" si="10"/>
        <v>145</v>
      </c>
      <c r="T22" s="15">
        <v>3</v>
      </c>
      <c r="U22" s="16">
        <f t="shared" si="11"/>
        <v>399</v>
      </c>
      <c r="V22" s="15">
        <v>0</v>
      </c>
      <c r="W22" s="16">
        <f t="shared" si="12"/>
        <v>0</v>
      </c>
      <c r="X22" s="15">
        <v>5</v>
      </c>
      <c r="Y22" s="16">
        <f t="shared" si="13"/>
        <v>340</v>
      </c>
      <c r="Z22" s="15">
        <v>1</v>
      </c>
      <c r="AA22" s="16">
        <f t="shared" si="14"/>
        <v>86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0</v>
      </c>
      <c r="AK22" s="16">
        <f t="shared" si="19"/>
        <v>0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1</v>
      </c>
      <c r="BE22" s="16">
        <f t="shared" si="29"/>
        <v>36</v>
      </c>
      <c r="BF22" s="15">
        <v>0</v>
      </c>
      <c r="BG22" s="16">
        <f t="shared" si="30"/>
        <v>0</v>
      </c>
      <c r="BH22" s="15">
        <v>5</v>
      </c>
      <c r="BI22" s="16">
        <f t="shared" si="31"/>
        <v>5</v>
      </c>
      <c r="BJ22" s="15">
        <v>1</v>
      </c>
      <c r="BK22" s="16">
        <f t="shared" si="32"/>
        <v>68</v>
      </c>
      <c r="BL22" s="15">
        <v>0</v>
      </c>
      <c r="BM22" s="16">
        <f t="shared" si="0"/>
        <v>0</v>
      </c>
      <c r="BN22" s="15">
        <v>0</v>
      </c>
      <c r="BO22" s="16">
        <f t="shared" si="33"/>
        <v>0</v>
      </c>
      <c r="BP22" s="15">
        <v>0</v>
      </c>
      <c r="BQ22" s="16">
        <f t="shared" si="34"/>
        <v>0</v>
      </c>
      <c r="BR22" s="62">
        <f t="shared" si="1"/>
        <v>1730</v>
      </c>
      <c r="BS22" s="55">
        <v>18</v>
      </c>
      <c r="BT22">
        <v>20</v>
      </c>
      <c r="BU22" s="47">
        <f t="shared" si="35"/>
        <v>1380.9067688378034</v>
      </c>
      <c r="BV22" s="47">
        <f t="shared" si="36"/>
        <v>110.47254150702427</v>
      </c>
      <c r="BW22" s="47">
        <f t="shared" si="37"/>
        <v>238.62068965517244</v>
      </c>
      <c r="BX22" s="68">
        <f t="shared" si="38"/>
        <v>1730</v>
      </c>
    </row>
    <row r="23" spans="1:76" ht="15" thickBot="1" x14ac:dyDescent="0.35">
      <c r="A23" s="14" t="s">
        <v>55</v>
      </c>
      <c r="B23" s="15"/>
      <c r="C23" s="16">
        <f t="shared" si="2"/>
        <v>0</v>
      </c>
      <c r="D23" s="15"/>
      <c r="E23" s="16">
        <f t="shared" si="3"/>
        <v>0</v>
      </c>
      <c r="F23" s="15"/>
      <c r="G23" s="16">
        <f t="shared" si="4"/>
        <v>0</v>
      </c>
      <c r="H23" s="15"/>
      <c r="I23" s="16">
        <f t="shared" si="5"/>
        <v>0</v>
      </c>
      <c r="J23" s="15"/>
      <c r="K23" s="16">
        <f t="shared" si="6"/>
        <v>0</v>
      </c>
      <c r="L23" s="15"/>
      <c r="M23" s="16">
        <f t="shared" si="39"/>
        <v>0</v>
      </c>
      <c r="N23" s="15"/>
      <c r="O23" s="16">
        <f t="shared" si="8"/>
        <v>0</v>
      </c>
      <c r="P23" s="15"/>
      <c r="Q23" s="16">
        <f t="shared" si="9"/>
        <v>0</v>
      </c>
      <c r="R23" s="15"/>
      <c r="S23" s="16">
        <f t="shared" si="10"/>
        <v>0</v>
      </c>
      <c r="T23" s="15"/>
      <c r="U23" s="16">
        <f t="shared" si="11"/>
        <v>0</v>
      </c>
      <c r="V23" s="15"/>
      <c r="W23" s="16">
        <f t="shared" si="12"/>
        <v>0</v>
      </c>
      <c r="X23" s="15"/>
      <c r="Y23" s="16">
        <f t="shared" si="13"/>
        <v>0</v>
      </c>
      <c r="Z23" s="15"/>
      <c r="AA23" s="16">
        <f t="shared" si="14"/>
        <v>0</v>
      </c>
      <c r="AB23" s="15"/>
      <c r="AC23" s="16">
        <f t="shared" si="15"/>
        <v>0</v>
      </c>
      <c r="AD23" s="15"/>
      <c r="AE23" s="16">
        <f t="shared" si="16"/>
        <v>0</v>
      </c>
      <c r="AF23" s="15"/>
      <c r="AG23" s="16">
        <f t="shared" si="17"/>
        <v>0</v>
      </c>
      <c r="AH23" s="15"/>
      <c r="AI23" s="16">
        <f t="shared" si="18"/>
        <v>0</v>
      </c>
      <c r="AJ23" s="15"/>
      <c r="AK23" s="16">
        <f t="shared" si="19"/>
        <v>0</v>
      </c>
      <c r="AL23" s="15"/>
      <c r="AM23" s="16">
        <f t="shared" si="20"/>
        <v>0</v>
      </c>
      <c r="AN23" s="15"/>
      <c r="AO23" s="16">
        <f t="shared" si="21"/>
        <v>0</v>
      </c>
      <c r="AP23" s="15"/>
      <c r="AQ23" s="16">
        <f t="shared" si="22"/>
        <v>0</v>
      </c>
      <c r="AR23" s="15"/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/>
      <c r="AY23" s="16">
        <f t="shared" si="26"/>
        <v>0</v>
      </c>
      <c r="AZ23" s="15"/>
      <c r="BA23" s="16">
        <f t="shared" si="27"/>
        <v>0</v>
      </c>
      <c r="BB23" s="15"/>
      <c r="BC23" s="16">
        <f t="shared" si="28"/>
        <v>0</v>
      </c>
      <c r="BD23" s="15"/>
      <c r="BE23" s="16">
        <f t="shared" si="29"/>
        <v>0</v>
      </c>
      <c r="BF23" s="15"/>
      <c r="BG23" s="16">
        <f t="shared" si="30"/>
        <v>0</v>
      </c>
      <c r="BH23" s="15"/>
      <c r="BI23" s="16">
        <f t="shared" si="31"/>
        <v>0</v>
      </c>
      <c r="BJ23" s="15"/>
      <c r="BK23" s="16">
        <f t="shared" si="32"/>
        <v>0</v>
      </c>
      <c r="BL23" s="15"/>
      <c r="BM23" s="16">
        <f t="shared" si="0"/>
        <v>0</v>
      </c>
      <c r="BN23" s="15"/>
      <c r="BO23" s="16">
        <f t="shared" si="33"/>
        <v>0</v>
      </c>
      <c r="BP23" s="15"/>
      <c r="BQ23" s="16">
        <f t="shared" si="34"/>
        <v>0</v>
      </c>
      <c r="BR23" s="62">
        <f t="shared" si="1"/>
        <v>0</v>
      </c>
      <c r="BS23" s="55"/>
      <c r="BT23">
        <v>21</v>
      </c>
      <c r="BU23" s="47">
        <f t="shared" si="35"/>
        <v>0</v>
      </c>
      <c r="BV23" s="47">
        <f t="shared" si="36"/>
        <v>0</v>
      </c>
      <c r="BW23" s="47">
        <f t="shared" si="37"/>
        <v>0</v>
      </c>
      <c r="BX23" s="68">
        <f t="shared" si="38"/>
        <v>0</v>
      </c>
    </row>
    <row r="24" spans="1:76" ht="15" thickBot="1" x14ac:dyDescent="0.35">
      <c r="A24" s="14" t="s">
        <v>56</v>
      </c>
      <c r="B24" s="15">
        <v>1</v>
      </c>
      <c r="C24" s="16">
        <f t="shared" si="2"/>
        <v>70</v>
      </c>
      <c r="D24" s="15">
        <v>6</v>
      </c>
      <c r="E24" s="16">
        <f t="shared" si="3"/>
        <v>162</v>
      </c>
      <c r="F24" s="15">
        <v>0</v>
      </c>
      <c r="G24" s="16">
        <f t="shared" si="4"/>
        <v>0</v>
      </c>
      <c r="H24" s="15">
        <v>5</v>
      </c>
      <c r="I24" s="16">
        <f t="shared" si="5"/>
        <v>340</v>
      </c>
      <c r="J24" s="15"/>
      <c r="K24" s="16">
        <f t="shared" si="6"/>
        <v>0</v>
      </c>
      <c r="L24" s="15">
        <v>1</v>
      </c>
      <c r="M24" s="16">
        <f t="shared" si="39"/>
        <v>70</v>
      </c>
      <c r="N24" s="15">
        <v>1</v>
      </c>
      <c r="O24" s="16">
        <f t="shared" si="8"/>
        <v>122</v>
      </c>
      <c r="P24" s="15">
        <v>0</v>
      </c>
      <c r="Q24" s="16">
        <f t="shared" si="9"/>
        <v>0</v>
      </c>
      <c r="R24" s="15">
        <v>0</v>
      </c>
      <c r="S24" s="16">
        <f t="shared" si="10"/>
        <v>0</v>
      </c>
      <c r="T24" s="15">
        <v>0</v>
      </c>
      <c r="U24" s="16">
        <f t="shared" si="11"/>
        <v>0</v>
      </c>
      <c r="V24" s="15">
        <v>0</v>
      </c>
      <c r="W24" s="16">
        <f t="shared" si="12"/>
        <v>0</v>
      </c>
      <c r="X24" s="15">
        <v>7</v>
      </c>
      <c r="Y24" s="16">
        <f t="shared" si="13"/>
        <v>476</v>
      </c>
      <c r="Z24" s="15">
        <v>2</v>
      </c>
      <c r="AA24" s="16">
        <f t="shared" si="14"/>
        <v>172</v>
      </c>
      <c r="AB24" s="15">
        <v>1</v>
      </c>
      <c r="AC24" s="16">
        <f t="shared" si="15"/>
        <v>290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0</v>
      </c>
      <c r="AI24" s="16">
        <f t="shared" si="18"/>
        <v>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1</v>
      </c>
      <c r="AS24" s="16">
        <f t="shared" si="23"/>
        <v>47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20</v>
      </c>
      <c r="BG24" s="16">
        <f t="shared" si="30"/>
        <v>180</v>
      </c>
      <c r="BH24" s="15">
        <v>0</v>
      </c>
      <c r="BI24" s="16">
        <f t="shared" si="31"/>
        <v>0</v>
      </c>
      <c r="BJ24" s="15">
        <v>0</v>
      </c>
      <c r="BK24" s="16">
        <f t="shared" si="32"/>
        <v>0</v>
      </c>
      <c r="BL24" s="15">
        <v>0</v>
      </c>
      <c r="BM24" s="16">
        <f t="shared" si="0"/>
        <v>0</v>
      </c>
      <c r="BN24" s="15">
        <v>1</v>
      </c>
      <c r="BO24" s="16">
        <f t="shared" si="33"/>
        <v>63</v>
      </c>
      <c r="BP24" s="15">
        <v>0</v>
      </c>
      <c r="BQ24" s="16">
        <f t="shared" si="34"/>
        <v>0</v>
      </c>
      <c r="BR24" s="62">
        <f t="shared" si="1"/>
        <v>1992</v>
      </c>
      <c r="BS24" s="55">
        <v>17</v>
      </c>
      <c r="BT24">
        <v>22</v>
      </c>
      <c r="BU24" s="47">
        <f t="shared" si="35"/>
        <v>1590.0383141762452</v>
      </c>
      <c r="BV24" s="47">
        <f t="shared" si="36"/>
        <v>127.20306513409962</v>
      </c>
      <c r="BW24" s="47">
        <f t="shared" si="37"/>
        <v>274.75862068965517</v>
      </c>
      <c r="BX24" s="68">
        <f t="shared" si="38"/>
        <v>1992</v>
      </c>
    </row>
    <row r="25" spans="1:76" ht="15" thickBot="1" x14ac:dyDescent="0.35">
      <c r="A25" s="14" t="s">
        <v>57</v>
      </c>
      <c r="B25" s="15">
        <v>0</v>
      </c>
      <c r="C25" s="16">
        <f t="shared" si="2"/>
        <v>0</v>
      </c>
      <c r="D25" s="15">
        <v>13</v>
      </c>
      <c r="E25" s="16">
        <f t="shared" si="3"/>
        <v>351</v>
      </c>
      <c r="F25" s="15">
        <v>0</v>
      </c>
      <c r="G25" s="16">
        <f t="shared" si="4"/>
        <v>0</v>
      </c>
      <c r="H25" s="15">
        <v>7</v>
      </c>
      <c r="I25" s="16">
        <f t="shared" si="5"/>
        <v>476</v>
      </c>
      <c r="J25" s="15"/>
      <c r="K25" s="16">
        <f t="shared" si="6"/>
        <v>0</v>
      </c>
      <c r="L25" s="15">
        <v>3</v>
      </c>
      <c r="M25" s="16">
        <f t="shared" si="39"/>
        <v>210</v>
      </c>
      <c r="N25" s="15">
        <v>1</v>
      </c>
      <c r="O25" s="16">
        <f t="shared" si="8"/>
        <v>122</v>
      </c>
      <c r="P25" s="15">
        <v>1</v>
      </c>
      <c r="Q25" s="16">
        <f t="shared" si="9"/>
        <v>135</v>
      </c>
      <c r="R25" s="15">
        <v>0</v>
      </c>
      <c r="S25" s="16">
        <f t="shared" si="10"/>
        <v>0</v>
      </c>
      <c r="T25" s="15">
        <v>3</v>
      </c>
      <c r="U25" s="16">
        <f t="shared" si="11"/>
        <v>399</v>
      </c>
      <c r="V25" s="15">
        <v>2</v>
      </c>
      <c r="W25" s="16">
        <f t="shared" si="12"/>
        <v>126</v>
      </c>
      <c r="X25" s="15">
        <v>8</v>
      </c>
      <c r="Y25" s="16">
        <f t="shared" si="13"/>
        <v>544</v>
      </c>
      <c r="Z25" s="15">
        <v>1</v>
      </c>
      <c r="AA25" s="16">
        <f t="shared" si="14"/>
        <v>86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0</v>
      </c>
      <c r="AK25" s="16">
        <f t="shared" si="19"/>
        <v>0</v>
      </c>
      <c r="AL25" s="15">
        <v>1</v>
      </c>
      <c r="AM25" s="16">
        <f t="shared" si="20"/>
        <v>138</v>
      </c>
      <c r="AN25" s="15">
        <v>0</v>
      </c>
      <c r="AO25" s="16">
        <f t="shared" si="21"/>
        <v>0</v>
      </c>
      <c r="AP25" s="15">
        <v>0</v>
      </c>
      <c r="AQ25" s="16">
        <f t="shared" si="22"/>
        <v>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0</v>
      </c>
      <c r="AY25" s="16">
        <f t="shared" si="26"/>
        <v>0</v>
      </c>
      <c r="AZ25" s="15">
        <v>0</v>
      </c>
      <c r="BA25" s="16">
        <f t="shared" si="27"/>
        <v>0</v>
      </c>
      <c r="BB25" s="15">
        <v>0</v>
      </c>
      <c r="BC25" s="16">
        <f t="shared" si="28"/>
        <v>0</v>
      </c>
      <c r="BD25" s="15">
        <v>0</v>
      </c>
      <c r="BE25" s="16">
        <f t="shared" si="29"/>
        <v>0</v>
      </c>
      <c r="BF25" s="15">
        <v>0</v>
      </c>
      <c r="BG25" s="16">
        <f t="shared" si="30"/>
        <v>0</v>
      </c>
      <c r="BH25" s="15">
        <v>0</v>
      </c>
      <c r="BI25" s="16">
        <f t="shared" si="31"/>
        <v>0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0</v>
      </c>
      <c r="BO25" s="16">
        <f t="shared" si="33"/>
        <v>0</v>
      </c>
      <c r="BP25" s="15">
        <v>0</v>
      </c>
      <c r="BQ25" s="16">
        <f t="shared" si="34"/>
        <v>0</v>
      </c>
      <c r="BR25" s="62">
        <f t="shared" si="1"/>
        <v>2587</v>
      </c>
      <c r="BS25" s="55">
        <v>25</v>
      </c>
      <c r="BT25">
        <v>23</v>
      </c>
      <c r="BU25" s="47">
        <f t="shared" si="35"/>
        <v>2064.9744572158365</v>
      </c>
      <c r="BV25" s="47">
        <f t="shared" si="36"/>
        <v>165.19795657726692</v>
      </c>
      <c r="BW25" s="47">
        <f t="shared" si="37"/>
        <v>356.82758620689651</v>
      </c>
      <c r="BX25" s="68">
        <f t="shared" si="38"/>
        <v>2587</v>
      </c>
    </row>
    <row r="26" spans="1:76" ht="15" thickBot="1" x14ac:dyDescent="0.35">
      <c r="A26" s="14" t="s">
        <v>58</v>
      </c>
      <c r="B26" s="15">
        <v>0</v>
      </c>
      <c r="C26" s="16">
        <f t="shared" si="2"/>
        <v>0</v>
      </c>
      <c r="D26" s="15">
        <v>8</v>
      </c>
      <c r="E26" s="16">
        <f t="shared" si="3"/>
        <v>216</v>
      </c>
      <c r="F26" s="15">
        <v>0</v>
      </c>
      <c r="G26" s="16">
        <f t="shared" si="4"/>
        <v>0</v>
      </c>
      <c r="H26" s="15">
        <v>3</v>
      </c>
      <c r="I26" s="16">
        <f t="shared" si="5"/>
        <v>204</v>
      </c>
      <c r="J26" s="15"/>
      <c r="K26" s="16">
        <f t="shared" si="6"/>
        <v>0</v>
      </c>
      <c r="L26" s="15">
        <v>0</v>
      </c>
      <c r="M26" s="16">
        <f t="shared" si="39"/>
        <v>0</v>
      </c>
      <c r="N26" s="15">
        <v>1</v>
      </c>
      <c r="O26" s="16">
        <f t="shared" si="8"/>
        <v>122</v>
      </c>
      <c r="P26" s="15">
        <v>0</v>
      </c>
      <c r="Q26" s="16">
        <f t="shared" si="9"/>
        <v>0</v>
      </c>
      <c r="R26" s="15">
        <v>1</v>
      </c>
      <c r="S26" s="16">
        <f t="shared" si="10"/>
        <v>145</v>
      </c>
      <c r="T26" s="15">
        <v>5</v>
      </c>
      <c r="U26" s="16">
        <f t="shared" si="11"/>
        <v>665</v>
      </c>
      <c r="V26" s="15">
        <v>4</v>
      </c>
      <c r="W26" s="16">
        <f t="shared" si="12"/>
        <v>252</v>
      </c>
      <c r="X26" s="15">
        <v>3</v>
      </c>
      <c r="Y26" s="16">
        <f t="shared" si="13"/>
        <v>204</v>
      </c>
      <c r="Z26" s="15">
        <v>0</v>
      </c>
      <c r="AA26" s="16">
        <f t="shared" si="14"/>
        <v>0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0</v>
      </c>
      <c r="AI26" s="16">
        <f t="shared" si="18"/>
        <v>0</v>
      </c>
      <c r="AJ26" s="15">
        <v>0</v>
      </c>
      <c r="AK26" s="16">
        <f t="shared" si="19"/>
        <v>0</v>
      </c>
      <c r="AL26" s="15">
        <v>0</v>
      </c>
      <c r="AM26" s="16">
        <f t="shared" si="20"/>
        <v>0</v>
      </c>
      <c r="AN26" s="15">
        <v>1</v>
      </c>
      <c r="AO26" s="16">
        <f t="shared" si="21"/>
        <v>22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1</v>
      </c>
      <c r="AY26" s="16">
        <f t="shared" si="26"/>
        <v>110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>
        <v>0</v>
      </c>
      <c r="BE26" s="16">
        <f t="shared" si="29"/>
        <v>0</v>
      </c>
      <c r="BF26" s="15">
        <v>0</v>
      </c>
      <c r="BG26" s="16">
        <f t="shared" si="30"/>
        <v>0</v>
      </c>
      <c r="BH26" s="15">
        <v>0</v>
      </c>
      <c r="BI26" s="16">
        <f t="shared" si="31"/>
        <v>0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1</v>
      </c>
      <c r="BO26" s="16">
        <f t="shared" si="33"/>
        <v>63</v>
      </c>
      <c r="BP26" s="15">
        <v>0</v>
      </c>
      <c r="BQ26" s="16">
        <f t="shared" si="34"/>
        <v>0</v>
      </c>
      <c r="BR26" s="62">
        <f t="shared" si="1"/>
        <v>2003</v>
      </c>
      <c r="BS26" s="55">
        <v>18</v>
      </c>
      <c r="BT26">
        <v>24</v>
      </c>
      <c r="BU26" s="47">
        <f t="shared" si="35"/>
        <v>1598.8186462324393</v>
      </c>
      <c r="BV26" s="47">
        <f t="shared" si="36"/>
        <v>127.90549169859514</v>
      </c>
      <c r="BW26" s="47">
        <f t="shared" si="37"/>
        <v>276.27586206896552</v>
      </c>
      <c r="BX26" s="68">
        <f t="shared" si="38"/>
        <v>2003</v>
      </c>
    </row>
    <row r="27" spans="1:76" ht="15" thickBot="1" x14ac:dyDescent="0.35">
      <c r="A27" s="14" t="s">
        <v>59</v>
      </c>
      <c r="B27" s="15">
        <v>1</v>
      </c>
      <c r="C27" s="16">
        <f t="shared" si="2"/>
        <v>70</v>
      </c>
      <c r="D27" s="15">
        <v>12</v>
      </c>
      <c r="E27" s="16">
        <f t="shared" si="3"/>
        <v>324</v>
      </c>
      <c r="F27" s="15">
        <v>2</v>
      </c>
      <c r="G27" s="16">
        <f t="shared" si="4"/>
        <v>108</v>
      </c>
      <c r="H27" s="15">
        <v>10</v>
      </c>
      <c r="I27" s="16">
        <f t="shared" si="5"/>
        <v>680</v>
      </c>
      <c r="J27" s="15"/>
      <c r="K27" s="16">
        <f t="shared" si="6"/>
        <v>0</v>
      </c>
      <c r="L27" s="15">
        <v>7</v>
      </c>
      <c r="M27" s="16">
        <f t="shared" si="39"/>
        <v>490</v>
      </c>
      <c r="N27" s="15">
        <v>0</v>
      </c>
      <c r="O27" s="16">
        <f t="shared" si="8"/>
        <v>0</v>
      </c>
      <c r="P27" s="15">
        <v>4</v>
      </c>
      <c r="Q27" s="16">
        <f t="shared" si="9"/>
        <v>540</v>
      </c>
      <c r="R27" s="15">
        <v>0</v>
      </c>
      <c r="S27" s="16">
        <f t="shared" si="10"/>
        <v>0</v>
      </c>
      <c r="T27" s="15">
        <v>3</v>
      </c>
      <c r="U27" s="16">
        <f t="shared" si="11"/>
        <v>399</v>
      </c>
      <c r="V27" s="15">
        <v>0</v>
      </c>
      <c r="W27" s="16">
        <f t="shared" si="12"/>
        <v>0</v>
      </c>
      <c r="X27" s="15">
        <v>13</v>
      </c>
      <c r="Y27" s="16">
        <f t="shared" si="13"/>
        <v>884</v>
      </c>
      <c r="Z27" s="15">
        <v>1</v>
      </c>
      <c r="AA27" s="16">
        <f t="shared" si="14"/>
        <v>86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0</v>
      </c>
      <c r="AG27" s="16">
        <f t="shared" si="17"/>
        <v>0</v>
      </c>
      <c r="AH27" s="15">
        <v>0</v>
      </c>
      <c r="AI27" s="16">
        <f t="shared" si="18"/>
        <v>0</v>
      </c>
      <c r="AJ27" s="15">
        <v>0</v>
      </c>
      <c r="AK27" s="16">
        <f t="shared" si="19"/>
        <v>0</v>
      </c>
      <c r="AL27" s="15">
        <v>0</v>
      </c>
      <c r="AM27" s="16">
        <f t="shared" si="20"/>
        <v>0</v>
      </c>
      <c r="AN27" s="15">
        <v>0</v>
      </c>
      <c r="AO27" s="16">
        <f t="shared" si="21"/>
        <v>0</v>
      </c>
      <c r="AP27" s="15">
        <v>1</v>
      </c>
      <c r="AQ27" s="16">
        <f t="shared" si="22"/>
        <v>92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5</v>
      </c>
      <c r="BI27" s="16">
        <f t="shared" si="31"/>
        <v>5</v>
      </c>
      <c r="BJ27" s="15">
        <v>0</v>
      </c>
      <c r="BK27" s="16">
        <f t="shared" si="32"/>
        <v>0</v>
      </c>
      <c r="BL27" s="15">
        <v>1</v>
      </c>
      <c r="BM27" s="16">
        <f t="shared" si="0"/>
        <v>68</v>
      </c>
      <c r="BN27" s="15">
        <v>0</v>
      </c>
      <c r="BO27" s="16">
        <f t="shared" si="33"/>
        <v>0</v>
      </c>
      <c r="BP27" s="15">
        <v>0</v>
      </c>
      <c r="BQ27" s="16">
        <f t="shared" si="34"/>
        <v>0</v>
      </c>
      <c r="BR27" s="62">
        <f t="shared" si="1"/>
        <v>3746</v>
      </c>
      <c r="BS27" s="55">
        <v>34</v>
      </c>
      <c r="BT27">
        <v>25</v>
      </c>
      <c r="BU27" s="47">
        <f t="shared" si="35"/>
        <v>2990.1021711366539</v>
      </c>
      <c r="BV27" s="47">
        <f t="shared" si="36"/>
        <v>239.20817369093231</v>
      </c>
      <c r="BW27" s="47">
        <f t="shared" si="37"/>
        <v>516.68965517241372</v>
      </c>
      <c r="BX27" s="68">
        <f t="shared" si="38"/>
        <v>3746</v>
      </c>
    </row>
    <row r="28" spans="1:76" ht="15" thickBot="1" x14ac:dyDescent="0.35">
      <c r="A28" s="14" t="s">
        <v>60</v>
      </c>
      <c r="B28" s="15">
        <v>1</v>
      </c>
      <c r="C28" s="16">
        <f t="shared" si="2"/>
        <v>70</v>
      </c>
      <c r="D28" s="15">
        <v>11</v>
      </c>
      <c r="E28" s="16">
        <f t="shared" si="3"/>
        <v>297</v>
      </c>
      <c r="F28" s="15">
        <v>0</v>
      </c>
      <c r="G28" s="16">
        <f t="shared" si="4"/>
        <v>0</v>
      </c>
      <c r="H28" s="15">
        <v>1</v>
      </c>
      <c r="I28" s="16">
        <f t="shared" si="5"/>
        <v>68</v>
      </c>
      <c r="J28" s="15"/>
      <c r="K28" s="16">
        <f t="shared" si="6"/>
        <v>0</v>
      </c>
      <c r="L28" s="15">
        <v>4</v>
      </c>
      <c r="M28" s="16">
        <f t="shared" si="39"/>
        <v>280</v>
      </c>
      <c r="N28" s="15">
        <v>2</v>
      </c>
      <c r="O28" s="16">
        <f t="shared" si="8"/>
        <v>244</v>
      </c>
      <c r="P28" s="15">
        <v>0</v>
      </c>
      <c r="Q28" s="16">
        <f t="shared" si="9"/>
        <v>0</v>
      </c>
      <c r="R28" s="15">
        <v>0</v>
      </c>
      <c r="S28" s="16">
        <f t="shared" si="10"/>
        <v>0</v>
      </c>
      <c r="T28" s="15">
        <v>2</v>
      </c>
      <c r="U28" s="16">
        <f t="shared" si="11"/>
        <v>266</v>
      </c>
      <c r="V28" s="15">
        <v>3</v>
      </c>
      <c r="W28" s="16">
        <f t="shared" si="12"/>
        <v>189</v>
      </c>
      <c r="X28" s="15">
        <v>4</v>
      </c>
      <c r="Y28" s="16">
        <f t="shared" si="13"/>
        <v>272</v>
      </c>
      <c r="Z28" s="15">
        <v>0</v>
      </c>
      <c r="AA28" s="16">
        <f t="shared" si="14"/>
        <v>0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0</v>
      </c>
      <c r="AI28" s="16">
        <f t="shared" si="18"/>
        <v>0</v>
      </c>
      <c r="AJ28" s="15">
        <v>0</v>
      </c>
      <c r="AK28" s="16">
        <f t="shared" si="19"/>
        <v>0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1</v>
      </c>
      <c r="AQ28" s="16">
        <f t="shared" si="22"/>
        <v>92</v>
      </c>
      <c r="AR28" s="15">
        <v>0</v>
      </c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>
        <v>0</v>
      </c>
      <c r="AY28" s="16">
        <f t="shared" si="26"/>
        <v>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2</v>
      </c>
      <c r="BG28" s="16">
        <f t="shared" si="30"/>
        <v>18</v>
      </c>
      <c r="BH28" s="15">
        <v>0</v>
      </c>
      <c r="BI28" s="16">
        <f t="shared" si="31"/>
        <v>0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0</v>
      </c>
      <c r="BO28" s="16">
        <f t="shared" si="33"/>
        <v>0</v>
      </c>
      <c r="BP28" s="15">
        <v>0</v>
      </c>
      <c r="BQ28" s="16">
        <f t="shared" si="34"/>
        <v>0</v>
      </c>
      <c r="BR28" s="62">
        <f t="shared" si="1"/>
        <v>1796</v>
      </c>
      <c r="BS28" s="55">
        <v>22</v>
      </c>
      <c r="BT28">
        <v>26</v>
      </c>
      <c r="BU28" s="47">
        <f t="shared" si="35"/>
        <v>1433.5887611749681</v>
      </c>
      <c r="BV28" s="47">
        <f t="shared" si="36"/>
        <v>114.68710089399745</v>
      </c>
      <c r="BW28" s="47">
        <f t="shared" si="37"/>
        <v>247.72413793103451</v>
      </c>
      <c r="BX28" s="68">
        <f t="shared" si="38"/>
        <v>1796</v>
      </c>
    </row>
    <row r="29" spans="1:76" ht="15" thickBot="1" x14ac:dyDescent="0.35">
      <c r="A29" s="14" t="s">
        <v>61</v>
      </c>
      <c r="B29" s="15">
        <v>0</v>
      </c>
      <c r="C29" s="16">
        <f t="shared" si="2"/>
        <v>0</v>
      </c>
      <c r="D29" s="15">
        <v>2</v>
      </c>
      <c r="E29" s="16">
        <f t="shared" si="3"/>
        <v>54</v>
      </c>
      <c r="F29" s="15">
        <v>2</v>
      </c>
      <c r="G29" s="16">
        <f t="shared" si="4"/>
        <v>108</v>
      </c>
      <c r="H29" s="15">
        <v>2</v>
      </c>
      <c r="I29" s="16">
        <f t="shared" si="5"/>
        <v>136</v>
      </c>
      <c r="J29" s="15"/>
      <c r="K29" s="16">
        <f t="shared" si="6"/>
        <v>0</v>
      </c>
      <c r="L29" s="15">
        <v>2</v>
      </c>
      <c r="M29" s="16">
        <f t="shared" si="39"/>
        <v>140</v>
      </c>
      <c r="N29" s="15">
        <v>0</v>
      </c>
      <c r="O29" s="16">
        <f t="shared" si="8"/>
        <v>0</v>
      </c>
      <c r="P29" s="15">
        <v>0</v>
      </c>
      <c r="Q29" s="16">
        <f t="shared" si="9"/>
        <v>0</v>
      </c>
      <c r="R29" s="15">
        <v>3</v>
      </c>
      <c r="S29" s="16">
        <f t="shared" si="10"/>
        <v>435</v>
      </c>
      <c r="T29" s="15">
        <v>4</v>
      </c>
      <c r="U29" s="16">
        <f t="shared" si="11"/>
        <v>532</v>
      </c>
      <c r="V29" s="15">
        <v>1</v>
      </c>
      <c r="W29" s="16">
        <f t="shared" si="12"/>
        <v>63</v>
      </c>
      <c r="X29" s="15">
        <v>4</v>
      </c>
      <c r="Y29" s="16">
        <f t="shared" si="13"/>
        <v>272</v>
      </c>
      <c r="Z29" s="15">
        <v>1</v>
      </c>
      <c r="AA29" s="16">
        <f t="shared" si="14"/>
        <v>86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1</v>
      </c>
      <c r="AM29" s="16">
        <f t="shared" si="20"/>
        <v>138</v>
      </c>
      <c r="AN29" s="15">
        <v>0</v>
      </c>
      <c r="AO29" s="16">
        <f t="shared" si="21"/>
        <v>0</v>
      </c>
      <c r="AP29" s="15">
        <v>0</v>
      </c>
      <c r="AQ29" s="16">
        <f t="shared" si="22"/>
        <v>0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0</v>
      </c>
      <c r="BG29" s="16">
        <f t="shared" si="30"/>
        <v>0</v>
      </c>
      <c r="BH29" s="15">
        <v>0</v>
      </c>
      <c r="BI29" s="16">
        <f t="shared" si="31"/>
        <v>0</v>
      </c>
      <c r="BJ29" s="15">
        <v>0</v>
      </c>
      <c r="BK29" s="16">
        <f t="shared" si="32"/>
        <v>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62">
        <f t="shared" si="1"/>
        <v>1964</v>
      </c>
      <c r="BS29" s="55">
        <v>19</v>
      </c>
      <c r="BT29">
        <v>27</v>
      </c>
      <c r="BU29" s="47">
        <f t="shared" si="35"/>
        <v>1567.6883780332057</v>
      </c>
      <c r="BV29" s="47">
        <f t="shared" si="36"/>
        <v>125.41507024265645</v>
      </c>
      <c r="BW29" s="47">
        <f t="shared" si="37"/>
        <v>270.89655172413796</v>
      </c>
      <c r="BX29" s="68">
        <f t="shared" si="38"/>
        <v>1964</v>
      </c>
    </row>
    <row r="30" spans="1:76" ht="15" thickBot="1" x14ac:dyDescent="0.35">
      <c r="A30" s="14" t="s">
        <v>62</v>
      </c>
      <c r="B30" s="15"/>
      <c r="C30" s="16">
        <f t="shared" si="2"/>
        <v>0</v>
      </c>
      <c r="D30" s="15"/>
      <c r="E30" s="16">
        <f t="shared" si="3"/>
        <v>0</v>
      </c>
      <c r="F30" s="15"/>
      <c r="G30" s="16">
        <f t="shared" si="4"/>
        <v>0</v>
      </c>
      <c r="H30" s="15"/>
      <c r="I30" s="16">
        <f t="shared" si="5"/>
        <v>0</v>
      </c>
      <c r="J30" s="15"/>
      <c r="K30" s="16">
        <f t="shared" si="6"/>
        <v>0</v>
      </c>
      <c r="L30" s="15"/>
      <c r="M30" s="16">
        <f t="shared" si="39"/>
        <v>0</v>
      </c>
      <c r="N30" s="15"/>
      <c r="O30" s="16">
        <f t="shared" si="8"/>
        <v>0</v>
      </c>
      <c r="P30" s="15"/>
      <c r="Q30" s="16">
        <f t="shared" si="9"/>
        <v>0</v>
      </c>
      <c r="R30" s="15"/>
      <c r="S30" s="16">
        <f t="shared" si="10"/>
        <v>0</v>
      </c>
      <c r="T30" s="15"/>
      <c r="U30" s="16">
        <f t="shared" si="11"/>
        <v>0</v>
      </c>
      <c r="V30" s="15"/>
      <c r="W30" s="16">
        <f t="shared" si="12"/>
        <v>0</v>
      </c>
      <c r="X30" s="15"/>
      <c r="Y30" s="16">
        <f t="shared" si="13"/>
        <v>0</v>
      </c>
      <c r="Z30" s="15"/>
      <c r="AA30" s="16">
        <f t="shared" si="14"/>
        <v>0</v>
      </c>
      <c r="AB30" s="15"/>
      <c r="AC30" s="16">
        <f t="shared" si="15"/>
        <v>0</v>
      </c>
      <c r="AD30" s="15"/>
      <c r="AE30" s="16">
        <f t="shared" si="16"/>
        <v>0</v>
      </c>
      <c r="AF30" s="15"/>
      <c r="AG30" s="16">
        <f t="shared" si="17"/>
        <v>0</v>
      </c>
      <c r="AH30" s="15"/>
      <c r="AI30" s="16">
        <f t="shared" si="18"/>
        <v>0</v>
      </c>
      <c r="AJ30" s="15"/>
      <c r="AK30" s="16">
        <f t="shared" si="19"/>
        <v>0</v>
      </c>
      <c r="AL30" s="15"/>
      <c r="AM30" s="16">
        <f t="shared" si="20"/>
        <v>0</v>
      </c>
      <c r="AN30" s="15"/>
      <c r="AO30" s="16">
        <f t="shared" si="21"/>
        <v>0</v>
      </c>
      <c r="AP30" s="15"/>
      <c r="AQ30" s="16">
        <f t="shared" si="22"/>
        <v>0</v>
      </c>
      <c r="AR30" s="15"/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/>
      <c r="AY30" s="16">
        <f t="shared" si="26"/>
        <v>0</v>
      </c>
      <c r="AZ30" s="15"/>
      <c r="BA30" s="16">
        <f t="shared" si="27"/>
        <v>0</v>
      </c>
      <c r="BB30" s="15"/>
      <c r="BC30" s="16">
        <f t="shared" si="28"/>
        <v>0</v>
      </c>
      <c r="BD30" s="15"/>
      <c r="BE30" s="16">
        <f t="shared" si="29"/>
        <v>0</v>
      </c>
      <c r="BF30" s="15"/>
      <c r="BG30" s="16">
        <f t="shared" si="30"/>
        <v>0</v>
      </c>
      <c r="BH30" s="15"/>
      <c r="BI30" s="16">
        <f t="shared" si="31"/>
        <v>0</v>
      </c>
      <c r="BJ30" s="15"/>
      <c r="BK30" s="16">
        <f t="shared" si="32"/>
        <v>0</v>
      </c>
      <c r="BL30" s="15"/>
      <c r="BM30" s="16">
        <f t="shared" si="0"/>
        <v>0</v>
      </c>
      <c r="BN30" s="15"/>
      <c r="BO30" s="16">
        <f t="shared" si="33"/>
        <v>0</v>
      </c>
      <c r="BP30" s="15"/>
      <c r="BQ30" s="16">
        <f t="shared" si="34"/>
        <v>0</v>
      </c>
      <c r="BR30" s="62">
        <f t="shared" si="1"/>
        <v>0</v>
      </c>
      <c r="BS30" s="55"/>
      <c r="BT30">
        <v>28</v>
      </c>
      <c r="BU30" s="47">
        <f t="shared" si="35"/>
        <v>0</v>
      </c>
      <c r="BV30" s="47">
        <f t="shared" si="36"/>
        <v>0</v>
      </c>
      <c r="BW30" s="47">
        <f t="shared" si="37"/>
        <v>0</v>
      </c>
      <c r="BX30" s="68">
        <f t="shared" si="38"/>
        <v>0</v>
      </c>
    </row>
    <row r="31" spans="1:76" ht="15" thickBot="1" x14ac:dyDescent="0.35">
      <c r="A31" s="14" t="s">
        <v>63</v>
      </c>
      <c r="B31" s="15">
        <v>0</v>
      </c>
      <c r="C31" s="16">
        <f t="shared" si="2"/>
        <v>0</v>
      </c>
      <c r="D31" s="15">
        <v>4</v>
      </c>
      <c r="E31" s="16">
        <f t="shared" si="3"/>
        <v>108</v>
      </c>
      <c r="F31" s="15">
        <v>1</v>
      </c>
      <c r="G31" s="16">
        <f t="shared" si="4"/>
        <v>54</v>
      </c>
      <c r="H31" s="15">
        <v>8</v>
      </c>
      <c r="I31" s="16">
        <f t="shared" si="5"/>
        <v>544</v>
      </c>
      <c r="J31" s="15"/>
      <c r="K31" s="16">
        <f t="shared" si="6"/>
        <v>0</v>
      </c>
      <c r="L31" s="15">
        <v>3</v>
      </c>
      <c r="M31" s="16">
        <f t="shared" si="39"/>
        <v>210</v>
      </c>
      <c r="N31" s="15">
        <v>0</v>
      </c>
      <c r="O31" s="16">
        <f t="shared" si="8"/>
        <v>0</v>
      </c>
      <c r="P31" s="15">
        <v>0</v>
      </c>
      <c r="Q31" s="16">
        <f t="shared" si="9"/>
        <v>0</v>
      </c>
      <c r="R31" s="15">
        <v>0</v>
      </c>
      <c r="S31" s="16">
        <f t="shared" si="10"/>
        <v>0</v>
      </c>
      <c r="T31" s="15">
        <v>4</v>
      </c>
      <c r="U31" s="16">
        <f t="shared" si="11"/>
        <v>532</v>
      </c>
      <c r="V31" s="15">
        <v>0</v>
      </c>
      <c r="W31" s="16">
        <f t="shared" si="12"/>
        <v>0</v>
      </c>
      <c r="X31" s="15">
        <v>3</v>
      </c>
      <c r="Y31" s="16">
        <f t="shared" si="13"/>
        <v>204</v>
      </c>
      <c r="Z31" s="15">
        <v>1</v>
      </c>
      <c r="AA31" s="16">
        <f t="shared" si="14"/>
        <v>86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0</v>
      </c>
      <c r="AI31" s="16">
        <f t="shared" si="18"/>
        <v>0</v>
      </c>
      <c r="AJ31" s="15">
        <v>1</v>
      </c>
      <c r="AK31" s="16">
        <f t="shared" si="19"/>
        <v>145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0</v>
      </c>
      <c r="AQ31" s="16">
        <f t="shared" si="22"/>
        <v>0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0</v>
      </c>
      <c r="BK31" s="16">
        <f t="shared" si="32"/>
        <v>0</v>
      </c>
      <c r="BL31" s="15">
        <v>0</v>
      </c>
      <c r="BM31" s="16">
        <f t="shared" si="0"/>
        <v>0</v>
      </c>
      <c r="BN31" s="15">
        <v>1</v>
      </c>
      <c r="BO31" s="16">
        <f t="shared" si="33"/>
        <v>63</v>
      </c>
      <c r="BP31" s="15">
        <v>0</v>
      </c>
      <c r="BQ31" s="16">
        <f t="shared" si="34"/>
        <v>0</v>
      </c>
      <c r="BR31" s="62">
        <f t="shared" si="1"/>
        <v>1946</v>
      </c>
      <c r="BS31" s="55">
        <v>20</v>
      </c>
      <c r="BT31">
        <v>29</v>
      </c>
      <c r="BU31" s="47">
        <f t="shared" si="35"/>
        <v>1553.3205619412515</v>
      </c>
      <c r="BV31" s="47">
        <f t="shared" si="36"/>
        <v>124.26564495530012</v>
      </c>
      <c r="BW31" s="47">
        <f t="shared" si="37"/>
        <v>268.41379310344826</v>
      </c>
      <c r="BX31" s="68">
        <f t="shared" si="38"/>
        <v>1946</v>
      </c>
    </row>
    <row r="32" spans="1:76" ht="15" thickBot="1" x14ac:dyDescent="0.35">
      <c r="A32" s="14" t="s">
        <v>64</v>
      </c>
      <c r="B32" s="15"/>
      <c r="C32" s="16">
        <f t="shared" si="2"/>
        <v>0</v>
      </c>
      <c r="D32" s="15"/>
      <c r="E32" s="16">
        <f t="shared" si="3"/>
        <v>0</v>
      </c>
      <c r="F32" s="15"/>
      <c r="G32" s="16">
        <f t="shared" si="4"/>
        <v>0</v>
      </c>
      <c r="H32" s="15"/>
      <c r="I32" s="16">
        <f t="shared" si="5"/>
        <v>0</v>
      </c>
      <c r="J32" s="15"/>
      <c r="K32" s="16">
        <f t="shared" si="6"/>
        <v>0</v>
      </c>
      <c r="L32" s="15"/>
      <c r="M32" s="16">
        <f t="shared" si="39"/>
        <v>0</v>
      </c>
      <c r="N32" s="15"/>
      <c r="O32" s="16">
        <f t="shared" si="8"/>
        <v>0</v>
      </c>
      <c r="P32" s="15"/>
      <c r="Q32" s="16">
        <f t="shared" si="9"/>
        <v>0</v>
      </c>
      <c r="R32" s="15"/>
      <c r="S32" s="16">
        <f t="shared" si="10"/>
        <v>0</v>
      </c>
      <c r="T32" s="15"/>
      <c r="U32" s="16">
        <f t="shared" si="11"/>
        <v>0</v>
      </c>
      <c r="V32" s="15"/>
      <c r="W32" s="16">
        <f t="shared" si="12"/>
        <v>0</v>
      </c>
      <c r="X32" s="15"/>
      <c r="Y32" s="16">
        <f t="shared" si="13"/>
        <v>0</v>
      </c>
      <c r="Z32" s="15"/>
      <c r="AA32" s="16">
        <f t="shared" si="14"/>
        <v>0</v>
      </c>
      <c r="AB32" s="15"/>
      <c r="AC32" s="16">
        <f t="shared" si="15"/>
        <v>0</v>
      </c>
      <c r="AD32" s="15"/>
      <c r="AE32" s="16">
        <f t="shared" si="16"/>
        <v>0</v>
      </c>
      <c r="AF32" s="15"/>
      <c r="AG32" s="16">
        <f t="shared" si="17"/>
        <v>0</v>
      </c>
      <c r="AH32" s="15"/>
      <c r="AI32" s="16">
        <f t="shared" si="18"/>
        <v>0</v>
      </c>
      <c r="AJ32" s="15"/>
      <c r="AK32" s="16">
        <f t="shared" si="19"/>
        <v>0</v>
      </c>
      <c r="AL32" s="15"/>
      <c r="AM32" s="16">
        <f t="shared" si="20"/>
        <v>0</v>
      </c>
      <c r="AN32" s="15"/>
      <c r="AO32" s="16">
        <f t="shared" si="21"/>
        <v>0</v>
      </c>
      <c r="AP32" s="15"/>
      <c r="AQ32" s="16">
        <f t="shared" si="22"/>
        <v>0</v>
      </c>
      <c r="AR32" s="15"/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/>
      <c r="AY32" s="16">
        <f t="shared" si="26"/>
        <v>0</v>
      </c>
      <c r="AZ32" s="15"/>
      <c r="BA32" s="16">
        <f t="shared" si="27"/>
        <v>0</v>
      </c>
      <c r="BB32" s="15"/>
      <c r="BC32" s="16">
        <f t="shared" si="28"/>
        <v>0</v>
      </c>
      <c r="BD32" s="15"/>
      <c r="BE32" s="16">
        <f t="shared" si="29"/>
        <v>0</v>
      </c>
      <c r="BF32" s="15"/>
      <c r="BG32" s="16">
        <f t="shared" si="30"/>
        <v>0</v>
      </c>
      <c r="BH32" s="15"/>
      <c r="BI32" s="16">
        <f t="shared" si="31"/>
        <v>0</v>
      </c>
      <c r="BJ32" s="15"/>
      <c r="BK32" s="16">
        <f t="shared" si="32"/>
        <v>0</v>
      </c>
      <c r="BL32" s="15"/>
      <c r="BM32" s="16">
        <f t="shared" si="0"/>
        <v>0</v>
      </c>
      <c r="BN32" s="15"/>
      <c r="BO32" s="16">
        <f t="shared" si="33"/>
        <v>0</v>
      </c>
      <c r="BP32" s="15"/>
      <c r="BQ32" s="16">
        <f t="shared" si="34"/>
        <v>0</v>
      </c>
      <c r="BR32" s="62">
        <f t="shared" si="1"/>
        <v>0</v>
      </c>
      <c r="BS32" s="55"/>
      <c r="BT32">
        <v>30</v>
      </c>
      <c r="BU32" s="47">
        <f t="shared" si="35"/>
        <v>0</v>
      </c>
      <c r="BV32" s="47">
        <f t="shared" si="36"/>
        <v>0</v>
      </c>
      <c r="BW32" s="47">
        <f t="shared" si="37"/>
        <v>0</v>
      </c>
      <c r="BX32" s="68">
        <f t="shared" si="38"/>
        <v>0</v>
      </c>
    </row>
    <row r="33" spans="1:76" ht="15" thickBot="1" x14ac:dyDescent="0.35">
      <c r="A33" s="14" t="s">
        <v>65</v>
      </c>
      <c r="B33" s="36"/>
      <c r="C33" s="37">
        <f t="shared" si="2"/>
        <v>0</v>
      </c>
      <c r="D33" s="36"/>
      <c r="E33" s="37">
        <f t="shared" si="3"/>
        <v>0</v>
      </c>
      <c r="F33" s="36"/>
      <c r="G33" s="37">
        <f t="shared" si="4"/>
        <v>0</v>
      </c>
      <c r="H33" s="36"/>
      <c r="I33" s="37">
        <f t="shared" si="5"/>
        <v>0</v>
      </c>
      <c r="J33" s="36"/>
      <c r="K33" s="37">
        <f t="shared" si="6"/>
        <v>0</v>
      </c>
      <c r="L33" s="36"/>
      <c r="M33" s="37">
        <f t="shared" si="39"/>
        <v>0</v>
      </c>
      <c r="N33" s="36"/>
      <c r="O33" s="37">
        <f t="shared" si="8"/>
        <v>0</v>
      </c>
      <c r="P33" s="36"/>
      <c r="Q33" s="37">
        <f t="shared" si="9"/>
        <v>0</v>
      </c>
      <c r="R33" s="36"/>
      <c r="S33" s="37">
        <f t="shared" si="10"/>
        <v>0</v>
      </c>
      <c r="T33" s="36"/>
      <c r="U33" s="37">
        <f t="shared" si="11"/>
        <v>0</v>
      </c>
      <c r="V33" s="36"/>
      <c r="W33" s="37">
        <f t="shared" si="12"/>
        <v>0</v>
      </c>
      <c r="X33" s="36"/>
      <c r="Y33" s="37">
        <f t="shared" si="13"/>
        <v>0</v>
      </c>
      <c r="Z33" s="36"/>
      <c r="AA33" s="37">
        <f t="shared" si="14"/>
        <v>0</v>
      </c>
      <c r="AB33" s="36"/>
      <c r="AC33" s="37">
        <f t="shared" si="15"/>
        <v>0</v>
      </c>
      <c r="AD33" s="36"/>
      <c r="AE33" s="37">
        <f t="shared" si="16"/>
        <v>0</v>
      </c>
      <c r="AF33" s="36"/>
      <c r="AG33" s="37">
        <f t="shared" si="17"/>
        <v>0</v>
      </c>
      <c r="AH33" s="36"/>
      <c r="AI33" s="37">
        <f t="shared" si="18"/>
        <v>0</v>
      </c>
      <c r="AJ33" s="36"/>
      <c r="AK33" s="37">
        <f t="shared" si="19"/>
        <v>0</v>
      </c>
      <c r="AL33" s="36"/>
      <c r="AM33" s="37">
        <f t="shared" si="20"/>
        <v>0</v>
      </c>
      <c r="AN33" s="36"/>
      <c r="AO33" s="37">
        <f t="shared" si="21"/>
        <v>0</v>
      </c>
      <c r="AP33" s="36"/>
      <c r="AQ33" s="37">
        <f t="shared" si="22"/>
        <v>0</v>
      </c>
      <c r="AR33" s="36"/>
      <c r="AS33" s="37">
        <f t="shared" si="23"/>
        <v>0</v>
      </c>
      <c r="AT33" s="15"/>
      <c r="AU33" s="16">
        <f t="shared" si="24"/>
        <v>0</v>
      </c>
      <c r="AV33" s="15"/>
      <c r="AW33" s="16">
        <f t="shared" si="25"/>
        <v>0</v>
      </c>
      <c r="AX33" s="36"/>
      <c r="AY33" s="37">
        <f t="shared" si="26"/>
        <v>0</v>
      </c>
      <c r="AZ33" s="36"/>
      <c r="BA33" s="37">
        <f t="shared" si="27"/>
        <v>0</v>
      </c>
      <c r="BB33" s="36"/>
      <c r="BC33" s="37">
        <f t="shared" si="28"/>
        <v>0</v>
      </c>
      <c r="BD33" s="36"/>
      <c r="BE33" s="37">
        <f t="shared" si="29"/>
        <v>0</v>
      </c>
      <c r="BF33" s="36"/>
      <c r="BG33" s="37">
        <f t="shared" si="30"/>
        <v>0</v>
      </c>
      <c r="BH33" s="36"/>
      <c r="BI33" s="37">
        <f t="shared" si="31"/>
        <v>0</v>
      </c>
      <c r="BJ33" s="36"/>
      <c r="BK33" s="37">
        <f t="shared" si="32"/>
        <v>0</v>
      </c>
      <c r="BL33" s="36"/>
      <c r="BM33" s="37">
        <f t="shared" si="0"/>
        <v>0</v>
      </c>
      <c r="BN33" s="36"/>
      <c r="BO33" s="37">
        <f t="shared" si="33"/>
        <v>0</v>
      </c>
      <c r="BP33" s="36"/>
      <c r="BQ33" s="37">
        <f t="shared" si="34"/>
        <v>0</v>
      </c>
      <c r="BR33" s="63">
        <f t="shared" si="1"/>
        <v>0</v>
      </c>
      <c r="BS33" s="56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68">
        <f t="shared" si="38"/>
        <v>0</v>
      </c>
    </row>
    <row r="34" spans="1:76" ht="15" thickBot="1" x14ac:dyDescent="0.35">
      <c r="A34" s="14" t="s">
        <v>66</v>
      </c>
      <c r="B34" s="17">
        <f>SUM(B3:B33)</f>
        <v>22</v>
      </c>
      <c r="C34" s="18">
        <f>SUM(C3:C33)</f>
        <v>1540</v>
      </c>
      <c r="D34" s="17">
        <f>SUM(D3:D33)</f>
        <v>150</v>
      </c>
      <c r="E34" s="18">
        <f t="shared" ref="E34:O34" si="40">SUM(E3:E33)</f>
        <v>4050</v>
      </c>
      <c r="F34" s="17">
        <f t="shared" si="40"/>
        <v>21</v>
      </c>
      <c r="G34" s="18">
        <f t="shared" si="40"/>
        <v>1134</v>
      </c>
      <c r="H34" s="15">
        <f t="shared" si="40"/>
        <v>93</v>
      </c>
      <c r="I34" s="16">
        <f t="shared" si="40"/>
        <v>6324</v>
      </c>
      <c r="J34" s="17">
        <f t="shared" si="40"/>
        <v>0</v>
      </c>
      <c r="K34" s="18">
        <f t="shared" si="40"/>
        <v>0</v>
      </c>
      <c r="L34" s="17">
        <f t="shared" si="40"/>
        <v>89</v>
      </c>
      <c r="M34" s="18">
        <f t="shared" si="40"/>
        <v>6230</v>
      </c>
      <c r="N34" s="17">
        <f t="shared" si="40"/>
        <v>11</v>
      </c>
      <c r="O34" s="18">
        <f t="shared" si="40"/>
        <v>1342</v>
      </c>
      <c r="P34" s="17">
        <f>SUM(P3:P33)</f>
        <v>8</v>
      </c>
      <c r="Q34" s="18">
        <f>SUM(Q3:Q33)</f>
        <v>1080</v>
      </c>
      <c r="R34" s="17">
        <f t="shared" ref="R34:AC34" si="41">SUM(R3:R33)</f>
        <v>25</v>
      </c>
      <c r="S34" s="18">
        <f t="shared" si="41"/>
        <v>3625</v>
      </c>
      <c r="T34" s="17">
        <f t="shared" si="41"/>
        <v>63</v>
      </c>
      <c r="U34" s="18">
        <f t="shared" si="41"/>
        <v>8379</v>
      </c>
      <c r="V34" s="17">
        <f t="shared" si="41"/>
        <v>20</v>
      </c>
      <c r="W34" s="18">
        <f t="shared" si="41"/>
        <v>1260</v>
      </c>
      <c r="X34" s="17">
        <f t="shared" si="41"/>
        <v>76</v>
      </c>
      <c r="Y34" s="18">
        <f t="shared" si="41"/>
        <v>5168</v>
      </c>
      <c r="Z34" s="17">
        <f t="shared" si="41"/>
        <v>16</v>
      </c>
      <c r="AA34" s="18">
        <f t="shared" si="41"/>
        <v>1376</v>
      </c>
      <c r="AB34" s="17">
        <f t="shared" si="41"/>
        <v>1</v>
      </c>
      <c r="AC34" s="18">
        <f t="shared" si="41"/>
        <v>290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0</v>
      </c>
      <c r="AG34" s="18">
        <f t="shared" si="42"/>
        <v>0</v>
      </c>
      <c r="AH34" s="17">
        <f t="shared" si="42"/>
        <v>5</v>
      </c>
      <c r="AI34" s="18">
        <f t="shared" si="42"/>
        <v>900</v>
      </c>
      <c r="AJ34" s="17">
        <f t="shared" si="42"/>
        <v>4</v>
      </c>
      <c r="AK34" s="18">
        <f t="shared" si="42"/>
        <v>580</v>
      </c>
      <c r="AL34" s="17">
        <f>SUM(AL3:AL33)</f>
        <v>4</v>
      </c>
      <c r="AM34" s="18">
        <f t="shared" ref="AM34:AQ34" si="43">SUM(AM3:AM33)</f>
        <v>552</v>
      </c>
      <c r="AN34" s="17">
        <f t="shared" si="43"/>
        <v>1</v>
      </c>
      <c r="AO34" s="18">
        <f t="shared" si="43"/>
        <v>22</v>
      </c>
      <c r="AP34" s="17">
        <f t="shared" si="43"/>
        <v>9</v>
      </c>
      <c r="AQ34" s="18">
        <f t="shared" si="43"/>
        <v>828</v>
      </c>
      <c r="AR34" s="17">
        <f>SUM(AR3:AR33)</f>
        <v>1</v>
      </c>
      <c r="AS34" s="18">
        <f t="shared" ref="AS34:BK34" si="44">SUM(AS3:AS33)</f>
        <v>47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5</v>
      </c>
      <c r="AY34" s="18">
        <f t="shared" si="44"/>
        <v>550</v>
      </c>
      <c r="AZ34" s="17">
        <f t="shared" si="44"/>
        <v>0</v>
      </c>
      <c r="BA34" s="18">
        <f t="shared" si="44"/>
        <v>0</v>
      </c>
      <c r="BB34" s="17">
        <f t="shared" si="44"/>
        <v>0</v>
      </c>
      <c r="BC34" s="18">
        <f t="shared" si="44"/>
        <v>0</v>
      </c>
      <c r="BD34" s="17">
        <f t="shared" si="44"/>
        <v>2</v>
      </c>
      <c r="BE34" s="18">
        <f t="shared" si="44"/>
        <v>72</v>
      </c>
      <c r="BF34" s="17">
        <f t="shared" si="44"/>
        <v>23</v>
      </c>
      <c r="BG34" s="18">
        <f t="shared" si="44"/>
        <v>207</v>
      </c>
      <c r="BH34" s="17">
        <f t="shared" si="44"/>
        <v>50</v>
      </c>
      <c r="BI34" s="18">
        <f t="shared" si="44"/>
        <v>50</v>
      </c>
      <c r="BJ34" s="17">
        <f t="shared" si="44"/>
        <v>1</v>
      </c>
      <c r="BK34" s="18">
        <f t="shared" si="44"/>
        <v>68</v>
      </c>
      <c r="BL34" s="17">
        <f>SUM(BL3:BL33)</f>
        <v>1</v>
      </c>
      <c r="BM34" s="18">
        <f>SUM(BM3:BM33)</f>
        <v>68</v>
      </c>
      <c r="BN34" s="17">
        <f t="shared" ref="BN34:BQ34" si="45">SUM(BN3:BN33)</f>
        <v>5</v>
      </c>
      <c r="BO34" s="18">
        <f t="shared" si="45"/>
        <v>315</v>
      </c>
      <c r="BP34" s="17">
        <f t="shared" si="45"/>
        <v>1</v>
      </c>
      <c r="BQ34" s="24">
        <f t="shared" si="45"/>
        <v>63</v>
      </c>
      <c r="BR34" s="64">
        <f t="shared" si="1"/>
        <v>46120</v>
      </c>
      <c r="BS34" s="57">
        <f t="shared" ref="BS34" si="46">SUM(BS3:BS33)</f>
        <v>438</v>
      </c>
      <c r="BT34" s="1"/>
      <c r="BU34" s="54">
        <f t="shared" si="35"/>
        <v>36813.53767560664</v>
      </c>
      <c r="BV34" s="54">
        <f t="shared" si="36"/>
        <v>2945.0830140485314</v>
      </c>
      <c r="BW34" s="54">
        <f t="shared" si="37"/>
        <v>6361.3793103448279</v>
      </c>
      <c r="BX34" s="40">
        <f t="shared" si="38"/>
        <v>46120</v>
      </c>
    </row>
    <row r="35" spans="1:76" ht="15.6" thickTop="1" thickBot="1" x14ac:dyDescent="0.35">
      <c r="A35" s="9" t="s">
        <v>33</v>
      </c>
      <c r="B35" s="74" t="s">
        <v>0</v>
      </c>
      <c r="C35" s="75"/>
      <c r="D35" s="74" t="s">
        <v>1</v>
      </c>
      <c r="E35" s="75"/>
      <c r="F35" s="74" t="s">
        <v>2</v>
      </c>
      <c r="G35" s="76"/>
      <c r="H35" s="84" t="s">
        <v>3</v>
      </c>
      <c r="I35" s="81"/>
      <c r="J35" s="76"/>
      <c r="K35" s="75"/>
      <c r="L35" s="74" t="s">
        <v>5</v>
      </c>
      <c r="M35" s="75"/>
      <c r="N35" s="74" t="s">
        <v>6</v>
      </c>
      <c r="O35" s="75"/>
      <c r="P35" s="74" t="s">
        <v>7</v>
      </c>
      <c r="Q35" s="75"/>
      <c r="R35" s="74" t="s">
        <v>8</v>
      </c>
      <c r="S35" s="75"/>
      <c r="T35" s="74" t="s">
        <v>9</v>
      </c>
      <c r="U35" s="75"/>
      <c r="V35" s="74" t="s">
        <v>10</v>
      </c>
      <c r="W35" s="75"/>
      <c r="X35" s="74" t="s">
        <v>11</v>
      </c>
      <c r="Y35" s="75"/>
      <c r="Z35" s="74" t="s">
        <v>12</v>
      </c>
      <c r="AA35" s="75"/>
      <c r="AB35" s="74" t="s">
        <v>13</v>
      </c>
      <c r="AC35" s="75"/>
      <c r="AD35" s="74"/>
      <c r="AE35" s="75"/>
      <c r="AF35" s="74" t="s">
        <v>15</v>
      </c>
      <c r="AG35" s="75"/>
      <c r="AH35" s="74" t="s">
        <v>16</v>
      </c>
      <c r="AI35" s="75"/>
      <c r="AJ35" s="74" t="s">
        <v>82</v>
      </c>
      <c r="AK35" s="75"/>
      <c r="AL35" s="74" t="s">
        <v>17</v>
      </c>
      <c r="AM35" s="75"/>
      <c r="AN35" s="74" t="s">
        <v>18</v>
      </c>
      <c r="AO35" s="75"/>
      <c r="AP35" s="74" t="s">
        <v>19</v>
      </c>
      <c r="AQ35" s="75"/>
      <c r="AR35" s="74" t="s">
        <v>20</v>
      </c>
      <c r="AS35" s="75"/>
      <c r="AT35" s="74"/>
      <c r="AU35" s="75"/>
      <c r="AV35" s="74"/>
      <c r="AW35" s="75"/>
      <c r="AX35" s="74" t="s">
        <v>23</v>
      </c>
      <c r="AY35" s="75"/>
      <c r="AZ35" s="74" t="s">
        <v>24</v>
      </c>
      <c r="BA35" s="75"/>
      <c r="BB35" s="74" t="s">
        <v>25</v>
      </c>
      <c r="BC35" s="75"/>
      <c r="BD35" s="74" t="s">
        <v>26</v>
      </c>
      <c r="BE35" s="75"/>
      <c r="BF35" s="74" t="s">
        <v>27</v>
      </c>
      <c r="BG35" s="75"/>
      <c r="BH35" s="74" t="s">
        <v>28</v>
      </c>
      <c r="BI35" s="75"/>
      <c r="BJ35" s="74" t="s">
        <v>29</v>
      </c>
      <c r="BK35" s="75"/>
      <c r="BL35" s="74" t="s">
        <v>30</v>
      </c>
      <c r="BM35" s="75"/>
      <c r="BN35" s="74" t="s">
        <v>31</v>
      </c>
      <c r="BO35" s="75"/>
      <c r="BP35" s="74" t="s">
        <v>32</v>
      </c>
      <c r="BQ35" s="76"/>
    </row>
    <row r="36" spans="1:76" ht="15" thickTop="1" x14ac:dyDescent="0.3"/>
  </sheetData>
  <mergeCells count="70"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36"/>
  <sheetViews>
    <sheetView topLeftCell="BD1" workbookViewId="0">
      <selection activeCell="BP17" sqref="BP17"/>
    </sheetView>
  </sheetViews>
  <sheetFormatPr baseColWidth="10" defaultRowHeight="14.4" x14ac:dyDescent="0.3"/>
  <cols>
    <col min="71" max="71" width="11.5546875" style="58"/>
  </cols>
  <sheetData>
    <row r="1" spans="1:76" ht="15.6" thickTop="1" thickBot="1" x14ac:dyDescent="0.35">
      <c r="A1" s="11" t="s">
        <v>33</v>
      </c>
      <c r="B1" s="74" t="s">
        <v>0</v>
      </c>
      <c r="C1" s="75"/>
      <c r="D1" s="74" t="s">
        <v>1</v>
      </c>
      <c r="E1" s="75"/>
      <c r="F1" s="74" t="s">
        <v>2</v>
      </c>
      <c r="G1" s="75"/>
      <c r="H1" s="9" t="s">
        <v>3</v>
      </c>
      <c r="I1" s="9"/>
      <c r="J1" s="74"/>
      <c r="K1" s="75"/>
      <c r="L1" s="74" t="s">
        <v>5</v>
      </c>
      <c r="M1" s="75"/>
      <c r="N1" s="74" t="s">
        <v>6</v>
      </c>
      <c r="O1" s="75"/>
      <c r="P1" s="74" t="s">
        <v>7</v>
      </c>
      <c r="Q1" s="75"/>
      <c r="R1" s="74" t="s">
        <v>8</v>
      </c>
      <c r="S1" s="75"/>
      <c r="T1" s="74" t="s">
        <v>9</v>
      </c>
      <c r="U1" s="75"/>
      <c r="V1" s="74" t="s">
        <v>10</v>
      </c>
      <c r="W1" s="75"/>
      <c r="X1" s="74" t="s">
        <v>11</v>
      </c>
      <c r="Y1" s="75"/>
      <c r="Z1" s="74" t="s">
        <v>12</v>
      </c>
      <c r="AA1" s="75"/>
      <c r="AB1" s="74" t="s">
        <v>13</v>
      </c>
      <c r="AC1" s="75"/>
      <c r="AD1" s="74"/>
      <c r="AE1" s="75"/>
      <c r="AF1" s="74" t="s">
        <v>15</v>
      </c>
      <c r="AG1" s="75"/>
      <c r="AH1" s="74" t="s">
        <v>16</v>
      </c>
      <c r="AI1" s="75"/>
      <c r="AJ1" s="74" t="s">
        <v>82</v>
      </c>
      <c r="AK1" s="75"/>
      <c r="AL1" s="74" t="s">
        <v>17</v>
      </c>
      <c r="AM1" s="75"/>
      <c r="AN1" s="74" t="s">
        <v>18</v>
      </c>
      <c r="AO1" s="75"/>
      <c r="AP1" s="74" t="s">
        <v>19</v>
      </c>
      <c r="AQ1" s="75"/>
      <c r="AR1" s="74" t="s">
        <v>20</v>
      </c>
      <c r="AS1" s="75"/>
      <c r="AT1" s="74"/>
      <c r="AU1" s="75"/>
      <c r="AV1" s="74"/>
      <c r="AW1" s="75"/>
      <c r="AX1" s="74" t="s">
        <v>23</v>
      </c>
      <c r="AY1" s="75"/>
      <c r="AZ1" s="74" t="s">
        <v>24</v>
      </c>
      <c r="BA1" s="75"/>
      <c r="BB1" s="74" t="s">
        <v>25</v>
      </c>
      <c r="BC1" s="75"/>
      <c r="BD1" s="74" t="s">
        <v>26</v>
      </c>
      <c r="BE1" s="75"/>
      <c r="BF1" s="74" t="s">
        <v>27</v>
      </c>
      <c r="BG1" s="75"/>
      <c r="BH1" s="74" t="s">
        <v>28</v>
      </c>
      <c r="BI1" s="75"/>
      <c r="BJ1" s="74" t="s">
        <v>29</v>
      </c>
      <c r="BK1" s="75"/>
      <c r="BL1" s="74" t="s">
        <v>30</v>
      </c>
      <c r="BM1" s="75"/>
      <c r="BN1" s="74" t="s">
        <v>31</v>
      </c>
      <c r="BO1" s="75"/>
      <c r="BP1" s="74" t="s">
        <v>32</v>
      </c>
      <c r="BQ1" s="81"/>
      <c r="BR1" s="79" t="s">
        <v>66</v>
      </c>
      <c r="BS1" s="79" t="s">
        <v>67</v>
      </c>
      <c r="BT1" s="82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70</v>
      </c>
      <c r="C2" s="3">
        <v>71</v>
      </c>
      <c r="D2" s="35">
        <v>27</v>
      </c>
      <c r="E2" s="3"/>
      <c r="F2" s="4">
        <v>54</v>
      </c>
      <c r="G2" s="5"/>
      <c r="H2" s="6">
        <v>68</v>
      </c>
      <c r="I2" s="7">
        <v>70</v>
      </c>
      <c r="J2" s="6"/>
      <c r="K2" s="8"/>
      <c r="L2" s="6">
        <v>70</v>
      </c>
      <c r="M2" s="59">
        <v>71</v>
      </c>
      <c r="N2" s="6">
        <v>122</v>
      </c>
      <c r="O2" s="59">
        <v>128</v>
      </c>
      <c r="P2" s="6">
        <v>135</v>
      </c>
      <c r="Q2" s="7">
        <v>138</v>
      </c>
      <c r="R2" s="6">
        <v>145</v>
      </c>
      <c r="S2" s="7"/>
      <c r="T2" s="6">
        <v>133</v>
      </c>
      <c r="U2" s="7">
        <v>140</v>
      </c>
      <c r="V2" s="6">
        <v>63</v>
      </c>
      <c r="W2" s="7">
        <v>65</v>
      </c>
      <c r="X2" s="6">
        <v>68</v>
      </c>
      <c r="Y2" s="59">
        <v>72</v>
      </c>
      <c r="Z2" s="6">
        <v>86</v>
      </c>
      <c r="AA2" s="7">
        <v>88</v>
      </c>
      <c r="AB2" s="6">
        <v>290</v>
      </c>
      <c r="AC2" s="8"/>
      <c r="AD2" s="6"/>
      <c r="AE2" s="2"/>
      <c r="AF2" s="6">
        <v>165</v>
      </c>
      <c r="AG2" s="59">
        <v>170</v>
      </c>
      <c r="AH2" s="6">
        <v>180</v>
      </c>
      <c r="AI2" s="7"/>
      <c r="AJ2" s="6">
        <v>145</v>
      </c>
      <c r="AK2" s="7"/>
      <c r="AL2" s="6">
        <v>138</v>
      </c>
      <c r="AM2" s="7">
        <v>139</v>
      </c>
      <c r="AN2" s="6">
        <v>22</v>
      </c>
      <c r="AO2" s="7"/>
      <c r="AP2" s="6">
        <v>92</v>
      </c>
      <c r="AQ2" s="7">
        <v>95</v>
      </c>
      <c r="AR2" s="6">
        <v>47</v>
      </c>
      <c r="AS2" s="7"/>
      <c r="AT2" s="6">
        <v>0</v>
      </c>
      <c r="AU2" s="7"/>
      <c r="AV2" s="6">
        <v>0</v>
      </c>
      <c r="AW2" s="7"/>
      <c r="AX2" s="6">
        <v>110</v>
      </c>
      <c r="AY2" s="7"/>
      <c r="AZ2" s="6">
        <v>63</v>
      </c>
      <c r="BA2" s="7"/>
      <c r="BB2" s="6">
        <v>86</v>
      </c>
      <c r="BC2" s="7">
        <v>88</v>
      </c>
      <c r="BD2" s="6">
        <v>36</v>
      </c>
      <c r="BE2" s="7"/>
      <c r="BF2" s="6">
        <v>9</v>
      </c>
      <c r="BG2" s="7"/>
      <c r="BH2" s="6">
        <v>1</v>
      </c>
      <c r="BI2" s="7"/>
      <c r="BJ2" s="6">
        <v>68</v>
      </c>
      <c r="BK2" s="7">
        <v>72</v>
      </c>
      <c r="BL2" s="6">
        <v>68</v>
      </c>
      <c r="BM2" s="7">
        <v>72</v>
      </c>
      <c r="BN2" s="6">
        <v>63</v>
      </c>
      <c r="BO2" s="7">
        <v>65</v>
      </c>
      <c r="BP2" s="6">
        <v>63</v>
      </c>
      <c r="BQ2" s="61">
        <v>65</v>
      </c>
      <c r="BR2" s="80"/>
      <c r="BS2" s="80"/>
      <c r="BT2" s="83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4</v>
      </c>
      <c r="C3" s="20">
        <f>$B$2*B3</f>
        <v>280</v>
      </c>
      <c r="D3" s="19">
        <v>7</v>
      </c>
      <c r="E3" s="20">
        <f>$D$2*D3</f>
        <v>189</v>
      </c>
      <c r="F3" s="19">
        <v>0</v>
      </c>
      <c r="G3" s="20">
        <f>$F$2*F3</f>
        <v>0</v>
      </c>
      <c r="H3" s="19">
        <v>4</v>
      </c>
      <c r="I3" s="20">
        <f>$H$2*H3</f>
        <v>272</v>
      </c>
      <c r="J3" s="19"/>
      <c r="K3" s="20">
        <f>$J$2*J3</f>
        <v>0</v>
      </c>
      <c r="L3" s="19">
        <v>5</v>
      </c>
      <c r="M3" s="20">
        <f>$L$2*L3</f>
        <v>350</v>
      </c>
      <c r="N3" s="19">
        <v>0</v>
      </c>
      <c r="O3" s="20">
        <f>$N$2*N3</f>
        <v>0</v>
      </c>
      <c r="P3" s="19">
        <v>1</v>
      </c>
      <c r="Q3" s="20">
        <f>$P$2*P3</f>
        <v>135</v>
      </c>
      <c r="R3" s="19">
        <v>0</v>
      </c>
      <c r="S3" s="20">
        <f>$R$2*R3</f>
        <v>0</v>
      </c>
      <c r="T3" s="19">
        <v>1</v>
      </c>
      <c r="U3" s="20">
        <f>$T$2*T3</f>
        <v>133</v>
      </c>
      <c r="V3" s="19">
        <v>0</v>
      </c>
      <c r="W3" s="20">
        <f>$V$2*V3</f>
        <v>0</v>
      </c>
      <c r="X3" s="19">
        <v>5</v>
      </c>
      <c r="Y3" s="20">
        <f>$X$2*X3</f>
        <v>340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1</v>
      </c>
      <c r="AG3" s="20">
        <f>$AF$2*AF3</f>
        <v>165</v>
      </c>
      <c r="AH3" s="19">
        <v>1</v>
      </c>
      <c r="AI3" s="20">
        <f>$AH$2*AH3</f>
        <v>180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0</v>
      </c>
      <c r="AQ3" s="20">
        <f>$AP$2*AP3</f>
        <v>0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16" si="0">$BL$2*BL3</f>
        <v>0</v>
      </c>
      <c r="BN3" s="19">
        <v>0</v>
      </c>
      <c r="BO3" s="20">
        <f>$BN$2*BN3</f>
        <v>0</v>
      </c>
      <c r="BP3" s="19">
        <v>0</v>
      </c>
      <c r="BQ3" s="20">
        <f>$BP$2*BP3</f>
        <v>0</v>
      </c>
      <c r="BR3" s="22">
        <f>BQ3+BO3+BM3+BK3+BI3+BG3+BE3+BC3+BA3+AY3+AW3+AU3+AS3+AQ3+AO3+AM3+AK3+AI3+AG3+AE3+AC3+AA3+Y3+W3+U3+S3+Q3+O3+M3+K3+I3+G3+E3+C3</f>
        <v>2044</v>
      </c>
      <c r="BS3" s="55">
        <v>20</v>
      </c>
      <c r="BT3">
        <v>1</v>
      </c>
      <c r="BU3" s="47">
        <f>BR3/(1.08)/(1.16)</f>
        <v>1631.5453384418902</v>
      </c>
      <c r="BV3" s="47">
        <f>BU3*(0.08)</f>
        <v>130.52362707535121</v>
      </c>
      <c r="BW3" s="47">
        <f>(BU3+BV3)*(0.16)</f>
        <v>281.93103448275861</v>
      </c>
      <c r="BX3" s="47">
        <f>BU3+BV3+BW3</f>
        <v>2044</v>
      </c>
    </row>
    <row r="4" spans="1:76" ht="15" thickBot="1" x14ac:dyDescent="0.35">
      <c r="A4" s="14" t="s">
        <v>36</v>
      </c>
      <c r="B4" s="15">
        <v>0</v>
      </c>
      <c r="C4" s="16">
        <f t="shared" ref="C4:C16" si="1">$B$2*B4</f>
        <v>0</v>
      </c>
      <c r="D4" s="15">
        <v>7</v>
      </c>
      <c r="E4" s="16">
        <f t="shared" ref="E4:E33" si="2">$D$2*D4</f>
        <v>189</v>
      </c>
      <c r="F4" s="15">
        <v>0</v>
      </c>
      <c r="G4" s="16">
        <f t="shared" ref="G4:G33" si="3">$F$2*F4</f>
        <v>0</v>
      </c>
      <c r="H4" s="15">
        <v>7</v>
      </c>
      <c r="I4" s="16">
        <f t="shared" ref="I4:I16" si="4">$H$2*H4</f>
        <v>476</v>
      </c>
      <c r="J4" s="15"/>
      <c r="K4" s="16">
        <f t="shared" ref="K4:K33" si="5">$J$2*J4</f>
        <v>0</v>
      </c>
      <c r="L4" s="15">
        <v>3</v>
      </c>
      <c r="M4" s="16">
        <f t="shared" ref="M4:M9" si="6">$L$2*L4</f>
        <v>210</v>
      </c>
      <c r="N4" s="15">
        <v>0</v>
      </c>
      <c r="O4" s="16">
        <f t="shared" ref="O4:O16" si="7">$N$2*N4</f>
        <v>0</v>
      </c>
      <c r="P4" s="15">
        <v>0</v>
      </c>
      <c r="Q4" s="16">
        <f t="shared" ref="Q4:Q16" si="8">$P$2*P4</f>
        <v>0</v>
      </c>
      <c r="R4" s="15">
        <v>2</v>
      </c>
      <c r="S4" s="16">
        <f t="shared" ref="S4:S33" si="9">$R$2*R4</f>
        <v>290</v>
      </c>
      <c r="T4" s="15">
        <v>3</v>
      </c>
      <c r="U4" s="16">
        <f t="shared" ref="U4:U16" si="10">$T$2*T4</f>
        <v>399</v>
      </c>
      <c r="V4" s="15">
        <v>1</v>
      </c>
      <c r="W4" s="16">
        <f t="shared" ref="W4:W16" si="11">$V$2*V4</f>
        <v>63</v>
      </c>
      <c r="X4" s="15">
        <v>8</v>
      </c>
      <c r="Y4" s="16">
        <f t="shared" ref="Y4:Y16" si="12">$X$2*X4</f>
        <v>544</v>
      </c>
      <c r="Z4" s="15">
        <v>2</v>
      </c>
      <c r="AA4" s="16">
        <f t="shared" ref="AA4:AA16" si="13">$Z$2*Z4</f>
        <v>172</v>
      </c>
      <c r="AB4" s="15">
        <v>0</v>
      </c>
      <c r="AC4" s="16">
        <f t="shared" ref="AC4:AC33" si="14">$AB$2*AB4</f>
        <v>0</v>
      </c>
      <c r="AD4" s="15"/>
      <c r="AE4" s="16">
        <f t="shared" ref="AE4:AE33" si="15">$AD$2*AD4</f>
        <v>0</v>
      </c>
      <c r="AF4" s="15">
        <v>0</v>
      </c>
      <c r="AG4" s="16">
        <f t="shared" ref="AG4:AG16" si="16">$AF$2*AF4</f>
        <v>0</v>
      </c>
      <c r="AH4" s="15">
        <v>0</v>
      </c>
      <c r="AI4" s="16">
        <f t="shared" ref="AI4:AI33" si="17">$AH$2*AH4</f>
        <v>0</v>
      </c>
      <c r="AJ4" s="15">
        <v>1</v>
      </c>
      <c r="AK4" s="16">
        <f t="shared" ref="AK4:AK33" si="18">$AJ$2*AJ4</f>
        <v>145</v>
      </c>
      <c r="AL4" s="15">
        <v>0</v>
      </c>
      <c r="AM4" s="16">
        <f t="shared" ref="AM4:AM16" si="19">$AL$2*AL4</f>
        <v>0</v>
      </c>
      <c r="AN4" s="15">
        <v>0</v>
      </c>
      <c r="AO4" s="16">
        <f t="shared" ref="AO4:AO33" si="20">$AN$2*AN4</f>
        <v>0</v>
      </c>
      <c r="AP4" s="15">
        <v>0</v>
      </c>
      <c r="AQ4" s="16">
        <f t="shared" ref="AQ4:AQ16" si="21">$AP$2*AP4</f>
        <v>0</v>
      </c>
      <c r="AR4" s="15">
        <v>1</v>
      </c>
      <c r="AS4" s="16">
        <f t="shared" ref="AS4:AS33" si="22">$AR$2*AR4</f>
        <v>47</v>
      </c>
      <c r="AT4" s="15"/>
      <c r="AU4" s="16">
        <f t="shared" ref="AU4:AU33" si="23">$AT$2*AT4</f>
        <v>0</v>
      </c>
      <c r="AV4" s="15"/>
      <c r="AW4" s="16">
        <f t="shared" ref="AW4:AW33" si="24">$AV$2*AV4</f>
        <v>0</v>
      </c>
      <c r="AX4" s="15">
        <v>0</v>
      </c>
      <c r="AY4" s="16">
        <f t="shared" ref="AY4:AY33" si="25">$AX$2*AX4</f>
        <v>0</v>
      </c>
      <c r="AZ4" s="15">
        <v>0</v>
      </c>
      <c r="BA4" s="16">
        <f t="shared" ref="BA4:BA33" si="26">$AZ$2*AZ4</f>
        <v>0</v>
      </c>
      <c r="BB4" s="15">
        <v>0</v>
      </c>
      <c r="BC4" s="16">
        <f t="shared" ref="BC4:BC16" si="27">$BB$2*BB4</f>
        <v>0</v>
      </c>
      <c r="BD4" s="15">
        <v>0</v>
      </c>
      <c r="BE4" s="16">
        <f t="shared" ref="BE4:BE33" si="28">$BD$2*BD4</f>
        <v>0</v>
      </c>
      <c r="BF4" s="15">
        <v>0</v>
      </c>
      <c r="BG4" s="16">
        <f t="shared" ref="BG4:BG33" si="29">$BF$2*BF4</f>
        <v>0</v>
      </c>
      <c r="BH4" s="15">
        <v>0</v>
      </c>
      <c r="BI4" s="16">
        <f t="shared" ref="BI4:BI33" si="30">$BH$2*BH4</f>
        <v>0</v>
      </c>
      <c r="BJ4" s="15">
        <v>0</v>
      </c>
      <c r="BK4" s="16">
        <f t="shared" ref="BK4:BK16" si="31">$BJ$2*BJ4</f>
        <v>0</v>
      </c>
      <c r="BL4" s="15">
        <v>0</v>
      </c>
      <c r="BM4" s="16">
        <f t="shared" si="0"/>
        <v>0</v>
      </c>
      <c r="BN4" s="15">
        <v>2</v>
      </c>
      <c r="BO4" s="16">
        <f t="shared" ref="BO4:BO16" si="32">$BN$2*BN4</f>
        <v>126</v>
      </c>
      <c r="BP4" s="15">
        <v>0</v>
      </c>
      <c r="BQ4" s="16">
        <f t="shared" ref="BQ4:BQ16" si="33">$BP$2*BP4</f>
        <v>0</v>
      </c>
      <c r="BR4" s="22">
        <f t="shared" ref="BR4:BR34" si="34">BQ4+BO4+BM4+BK4+BI4+BG4+BE4+BC4+BA4+AY4+AW4+AU4+AS4+AQ4+AO4+AM4+AK4+AI4+AG4+AE4+AC4+AA4+Y4+W4+U4+S4+Q4+O4+M4+K4+I4+G4+E4+C4</f>
        <v>2661</v>
      </c>
      <c r="BS4" s="55">
        <v>22</v>
      </c>
      <c r="BT4">
        <v>2</v>
      </c>
      <c r="BU4" s="47">
        <f t="shared" ref="BU4:BU35" si="35">BR4/(1.08)/(1.16)</f>
        <v>2124.0421455938699</v>
      </c>
      <c r="BV4" s="47">
        <f t="shared" ref="BV4:BV35" si="36">BU4*(0.08)</f>
        <v>169.92337164750958</v>
      </c>
      <c r="BW4" s="47">
        <f t="shared" ref="BW4:BW35" si="37">(BU4+BV4)*(0.16)</f>
        <v>367.03448275862075</v>
      </c>
      <c r="BX4" s="47">
        <f t="shared" ref="BX4:BX35" si="38">BU4+BV4+BW4</f>
        <v>2661.0000000000005</v>
      </c>
    </row>
    <row r="5" spans="1:76" ht="15" thickBot="1" x14ac:dyDescent="0.35">
      <c r="A5" s="14" t="s">
        <v>37</v>
      </c>
      <c r="B5" s="15">
        <v>2</v>
      </c>
      <c r="C5" s="16">
        <f t="shared" si="1"/>
        <v>140</v>
      </c>
      <c r="D5" s="15">
        <v>3</v>
      </c>
      <c r="E5" s="16">
        <f t="shared" si="2"/>
        <v>81</v>
      </c>
      <c r="F5" s="15">
        <v>0</v>
      </c>
      <c r="G5" s="16">
        <f t="shared" si="3"/>
        <v>0</v>
      </c>
      <c r="H5" s="15">
        <v>0</v>
      </c>
      <c r="I5" s="16">
        <f t="shared" si="4"/>
        <v>0</v>
      </c>
      <c r="J5" s="15"/>
      <c r="K5" s="16">
        <f t="shared" si="5"/>
        <v>0</v>
      </c>
      <c r="L5" s="15">
        <v>5</v>
      </c>
      <c r="M5" s="16">
        <f t="shared" si="6"/>
        <v>350</v>
      </c>
      <c r="N5" s="15">
        <v>2</v>
      </c>
      <c r="O5" s="16">
        <f t="shared" si="7"/>
        <v>244</v>
      </c>
      <c r="P5" s="15">
        <v>0</v>
      </c>
      <c r="Q5" s="16">
        <f t="shared" si="8"/>
        <v>0</v>
      </c>
      <c r="R5" s="15">
        <v>1</v>
      </c>
      <c r="S5" s="16">
        <f t="shared" si="9"/>
        <v>145</v>
      </c>
      <c r="T5" s="15">
        <v>5</v>
      </c>
      <c r="U5" s="16">
        <f t="shared" si="10"/>
        <v>665</v>
      </c>
      <c r="V5" s="15">
        <v>2</v>
      </c>
      <c r="W5" s="16">
        <f t="shared" si="11"/>
        <v>126</v>
      </c>
      <c r="X5" s="15">
        <v>4</v>
      </c>
      <c r="Y5" s="16">
        <f t="shared" si="12"/>
        <v>272</v>
      </c>
      <c r="Z5" s="15">
        <v>0</v>
      </c>
      <c r="AA5" s="16">
        <f t="shared" si="13"/>
        <v>0</v>
      </c>
      <c r="AB5" s="15">
        <v>0</v>
      </c>
      <c r="AC5" s="16">
        <f t="shared" si="14"/>
        <v>0</v>
      </c>
      <c r="AD5" s="15"/>
      <c r="AE5" s="16">
        <f t="shared" si="15"/>
        <v>0</v>
      </c>
      <c r="AF5" s="15">
        <v>0</v>
      </c>
      <c r="AG5" s="16">
        <f t="shared" si="16"/>
        <v>0</v>
      </c>
      <c r="AH5" s="15">
        <v>2</v>
      </c>
      <c r="AI5" s="16">
        <f t="shared" si="17"/>
        <v>360</v>
      </c>
      <c r="AJ5" s="15">
        <v>0</v>
      </c>
      <c r="AK5" s="16">
        <f t="shared" si="18"/>
        <v>0</v>
      </c>
      <c r="AL5" s="15">
        <v>0</v>
      </c>
      <c r="AM5" s="16">
        <f t="shared" si="19"/>
        <v>0</v>
      </c>
      <c r="AN5" s="15">
        <v>0</v>
      </c>
      <c r="AO5" s="16">
        <f t="shared" si="20"/>
        <v>0</v>
      </c>
      <c r="AP5" s="15">
        <v>0</v>
      </c>
      <c r="AQ5" s="16">
        <f t="shared" si="21"/>
        <v>0</v>
      </c>
      <c r="AR5" s="15">
        <v>1</v>
      </c>
      <c r="AS5" s="16">
        <f t="shared" si="22"/>
        <v>47</v>
      </c>
      <c r="AT5" s="15"/>
      <c r="AU5" s="16">
        <f t="shared" si="23"/>
        <v>0</v>
      </c>
      <c r="AV5" s="15"/>
      <c r="AW5" s="16">
        <f t="shared" si="24"/>
        <v>0</v>
      </c>
      <c r="AX5" s="15">
        <v>2</v>
      </c>
      <c r="AY5" s="16">
        <f t="shared" si="25"/>
        <v>220</v>
      </c>
      <c r="AZ5" s="15">
        <v>0</v>
      </c>
      <c r="BA5" s="16">
        <f t="shared" si="26"/>
        <v>0</v>
      </c>
      <c r="BB5" s="15">
        <v>0</v>
      </c>
      <c r="BC5" s="16">
        <f t="shared" si="27"/>
        <v>0</v>
      </c>
      <c r="BD5" s="15">
        <v>0</v>
      </c>
      <c r="BE5" s="16">
        <f t="shared" si="28"/>
        <v>0</v>
      </c>
      <c r="BF5" s="15">
        <v>0</v>
      </c>
      <c r="BG5" s="16">
        <f t="shared" si="29"/>
        <v>0</v>
      </c>
      <c r="BH5" s="15">
        <v>0</v>
      </c>
      <c r="BI5" s="16">
        <f t="shared" si="30"/>
        <v>0</v>
      </c>
      <c r="BJ5" s="15">
        <v>0</v>
      </c>
      <c r="BK5" s="16">
        <f t="shared" si="31"/>
        <v>0</v>
      </c>
      <c r="BL5" s="15">
        <v>0</v>
      </c>
      <c r="BM5" s="16">
        <f t="shared" si="0"/>
        <v>0</v>
      </c>
      <c r="BN5" s="15">
        <v>0</v>
      </c>
      <c r="BO5" s="16">
        <f t="shared" si="32"/>
        <v>0</v>
      </c>
      <c r="BP5" s="15">
        <v>0</v>
      </c>
      <c r="BQ5" s="16">
        <f t="shared" si="33"/>
        <v>0</v>
      </c>
      <c r="BR5" s="22">
        <f t="shared" si="34"/>
        <v>2650</v>
      </c>
      <c r="BS5" s="55">
        <v>22</v>
      </c>
      <c r="BT5">
        <v>3</v>
      </c>
      <c r="BU5" s="47">
        <f t="shared" si="35"/>
        <v>2115.2618135376756</v>
      </c>
      <c r="BV5" s="47">
        <f t="shared" si="36"/>
        <v>169.22094508301404</v>
      </c>
      <c r="BW5" s="47">
        <f t="shared" si="37"/>
        <v>365.51724137931035</v>
      </c>
      <c r="BX5" s="47">
        <f t="shared" si="38"/>
        <v>2650</v>
      </c>
    </row>
    <row r="6" spans="1:76" ht="15" thickBot="1" x14ac:dyDescent="0.35">
      <c r="A6" s="14" t="s">
        <v>38</v>
      </c>
      <c r="B6" s="15">
        <v>0</v>
      </c>
      <c r="C6" s="16">
        <f t="shared" si="1"/>
        <v>0</v>
      </c>
      <c r="D6" s="15">
        <v>2</v>
      </c>
      <c r="E6" s="16">
        <f t="shared" si="2"/>
        <v>54</v>
      </c>
      <c r="F6" s="15">
        <v>0</v>
      </c>
      <c r="G6" s="16">
        <f t="shared" si="3"/>
        <v>0</v>
      </c>
      <c r="H6" s="15">
        <v>6</v>
      </c>
      <c r="I6" s="16">
        <f t="shared" si="4"/>
        <v>408</v>
      </c>
      <c r="J6" s="15"/>
      <c r="K6" s="16">
        <f t="shared" si="5"/>
        <v>0</v>
      </c>
      <c r="L6" s="15">
        <v>0</v>
      </c>
      <c r="M6" s="16">
        <f t="shared" si="6"/>
        <v>0</v>
      </c>
      <c r="N6" s="15">
        <v>0</v>
      </c>
      <c r="O6" s="16">
        <f t="shared" si="7"/>
        <v>0</v>
      </c>
      <c r="P6" s="15">
        <v>0</v>
      </c>
      <c r="Q6" s="16">
        <f t="shared" si="8"/>
        <v>0</v>
      </c>
      <c r="R6" s="15">
        <v>5</v>
      </c>
      <c r="S6" s="16">
        <f t="shared" si="9"/>
        <v>725</v>
      </c>
      <c r="T6" s="15">
        <v>2</v>
      </c>
      <c r="U6" s="16">
        <f t="shared" si="10"/>
        <v>266</v>
      </c>
      <c r="V6" s="15">
        <v>1</v>
      </c>
      <c r="W6" s="16">
        <f t="shared" si="11"/>
        <v>63</v>
      </c>
      <c r="X6" s="15">
        <v>4</v>
      </c>
      <c r="Y6" s="16">
        <f t="shared" si="12"/>
        <v>272</v>
      </c>
      <c r="Z6" s="15">
        <v>2</v>
      </c>
      <c r="AA6" s="16">
        <f t="shared" si="13"/>
        <v>172</v>
      </c>
      <c r="AB6" s="15">
        <v>0</v>
      </c>
      <c r="AC6" s="16">
        <f t="shared" si="14"/>
        <v>0</v>
      </c>
      <c r="AD6" s="15"/>
      <c r="AE6" s="16">
        <f t="shared" si="15"/>
        <v>0</v>
      </c>
      <c r="AF6" s="15">
        <v>1</v>
      </c>
      <c r="AG6" s="16">
        <f t="shared" si="16"/>
        <v>165</v>
      </c>
      <c r="AH6" s="15">
        <v>0</v>
      </c>
      <c r="AI6" s="16">
        <f t="shared" si="17"/>
        <v>0</v>
      </c>
      <c r="AJ6" s="15">
        <v>0</v>
      </c>
      <c r="AK6" s="16">
        <f t="shared" si="18"/>
        <v>0</v>
      </c>
      <c r="AL6" s="15">
        <v>1</v>
      </c>
      <c r="AM6" s="16">
        <f t="shared" si="19"/>
        <v>138</v>
      </c>
      <c r="AN6" s="15">
        <v>0</v>
      </c>
      <c r="AO6" s="16">
        <f t="shared" si="20"/>
        <v>0</v>
      </c>
      <c r="AP6" s="15">
        <v>0</v>
      </c>
      <c r="AQ6" s="16">
        <f t="shared" si="21"/>
        <v>0</v>
      </c>
      <c r="AR6" s="15">
        <v>1</v>
      </c>
      <c r="AS6" s="16">
        <f t="shared" si="22"/>
        <v>47</v>
      </c>
      <c r="AT6" s="15"/>
      <c r="AU6" s="16">
        <f t="shared" si="23"/>
        <v>0</v>
      </c>
      <c r="AV6" s="15"/>
      <c r="AW6" s="16">
        <f t="shared" si="24"/>
        <v>0</v>
      </c>
      <c r="AX6" s="15">
        <v>0</v>
      </c>
      <c r="AY6" s="16">
        <f t="shared" si="25"/>
        <v>0</v>
      </c>
      <c r="AZ6" s="15">
        <v>0</v>
      </c>
      <c r="BA6" s="16">
        <f t="shared" si="26"/>
        <v>0</v>
      </c>
      <c r="BB6" s="15">
        <v>0</v>
      </c>
      <c r="BC6" s="16">
        <f t="shared" si="27"/>
        <v>0</v>
      </c>
      <c r="BD6" s="15">
        <v>0</v>
      </c>
      <c r="BE6" s="16">
        <f t="shared" si="28"/>
        <v>0</v>
      </c>
      <c r="BF6" s="15">
        <v>0</v>
      </c>
      <c r="BG6" s="16">
        <f t="shared" si="29"/>
        <v>0</v>
      </c>
      <c r="BH6" s="15">
        <v>0</v>
      </c>
      <c r="BI6" s="16">
        <f t="shared" si="30"/>
        <v>0</v>
      </c>
      <c r="BJ6" s="15">
        <v>0</v>
      </c>
      <c r="BK6" s="16">
        <f t="shared" si="31"/>
        <v>0</v>
      </c>
      <c r="BL6" s="15">
        <v>0</v>
      </c>
      <c r="BM6" s="16">
        <f t="shared" si="0"/>
        <v>0</v>
      </c>
      <c r="BN6" s="15">
        <v>0</v>
      </c>
      <c r="BO6" s="16">
        <f t="shared" si="32"/>
        <v>0</v>
      </c>
      <c r="BP6" s="15">
        <v>0</v>
      </c>
      <c r="BQ6" s="16">
        <f t="shared" si="33"/>
        <v>0</v>
      </c>
      <c r="BR6" s="22">
        <f t="shared" si="34"/>
        <v>2310</v>
      </c>
      <c r="BS6" s="55">
        <v>19</v>
      </c>
      <c r="BT6">
        <v>4</v>
      </c>
      <c r="BU6" s="47">
        <f t="shared" si="35"/>
        <v>1843.8697318007662</v>
      </c>
      <c r="BV6" s="47">
        <f t="shared" si="36"/>
        <v>147.5095785440613</v>
      </c>
      <c r="BW6" s="47">
        <f t="shared" si="37"/>
        <v>318.62068965517238</v>
      </c>
      <c r="BX6" s="47">
        <f t="shared" si="38"/>
        <v>2310</v>
      </c>
    </row>
    <row r="7" spans="1:76" ht="15" thickBot="1" x14ac:dyDescent="0.35">
      <c r="A7" s="14" t="s">
        <v>39</v>
      </c>
      <c r="B7" s="15">
        <v>0</v>
      </c>
      <c r="C7" s="16">
        <f t="shared" si="1"/>
        <v>0</v>
      </c>
      <c r="D7" s="15">
        <v>4</v>
      </c>
      <c r="E7" s="16">
        <f t="shared" si="2"/>
        <v>108</v>
      </c>
      <c r="F7" s="15">
        <v>4</v>
      </c>
      <c r="G7" s="16">
        <f t="shared" si="3"/>
        <v>216</v>
      </c>
      <c r="H7" s="15">
        <v>4</v>
      </c>
      <c r="I7" s="16">
        <f t="shared" si="4"/>
        <v>272</v>
      </c>
      <c r="J7" s="15"/>
      <c r="K7" s="16">
        <f t="shared" si="5"/>
        <v>0</v>
      </c>
      <c r="L7" s="15">
        <v>5</v>
      </c>
      <c r="M7" s="16">
        <f t="shared" si="6"/>
        <v>350</v>
      </c>
      <c r="N7" s="15">
        <v>1</v>
      </c>
      <c r="O7" s="16">
        <f t="shared" si="7"/>
        <v>122</v>
      </c>
      <c r="P7" s="15">
        <v>0</v>
      </c>
      <c r="Q7" s="16">
        <f t="shared" si="8"/>
        <v>0</v>
      </c>
      <c r="R7" s="15">
        <v>0</v>
      </c>
      <c r="S7" s="16">
        <f t="shared" si="9"/>
        <v>0</v>
      </c>
      <c r="T7" s="15">
        <v>3</v>
      </c>
      <c r="U7" s="16">
        <f t="shared" si="10"/>
        <v>399</v>
      </c>
      <c r="V7" s="15">
        <v>1</v>
      </c>
      <c r="W7" s="16">
        <f t="shared" si="11"/>
        <v>63</v>
      </c>
      <c r="X7" s="15">
        <v>3</v>
      </c>
      <c r="Y7" s="16">
        <f t="shared" si="12"/>
        <v>204</v>
      </c>
      <c r="Z7" s="15">
        <v>2</v>
      </c>
      <c r="AA7" s="16">
        <f t="shared" si="13"/>
        <v>172</v>
      </c>
      <c r="AB7" s="15">
        <v>0</v>
      </c>
      <c r="AC7" s="16">
        <f t="shared" si="14"/>
        <v>0</v>
      </c>
      <c r="AD7" s="15"/>
      <c r="AE7" s="16">
        <f t="shared" si="15"/>
        <v>0</v>
      </c>
      <c r="AF7" s="15">
        <v>0</v>
      </c>
      <c r="AG7" s="16">
        <f t="shared" si="16"/>
        <v>0</v>
      </c>
      <c r="AH7" s="15">
        <v>0</v>
      </c>
      <c r="AI7" s="16">
        <f t="shared" si="17"/>
        <v>0</v>
      </c>
      <c r="AJ7" s="15">
        <v>0</v>
      </c>
      <c r="AK7" s="16">
        <f t="shared" si="18"/>
        <v>0</v>
      </c>
      <c r="AL7" s="15">
        <v>1</v>
      </c>
      <c r="AM7" s="16">
        <f t="shared" si="19"/>
        <v>138</v>
      </c>
      <c r="AN7" s="15">
        <v>0</v>
      </c>
      <c r="AO7" s="16">
        <f t="shared" si="20"/>
        <v>0</v>
      </c>
      <c r="AP7" s="15">
        <v>0</v>
      </c>
      <c r="AQ7" s="16">
        <f t="shared" si="21"/>
        <v>0</v>
      </c>
      <c r="AR7" s="15">
        <v>0</v>
      </c>
      <c r="AS7" s="16">
        <f t="shared" si="22"/>
        <v>0</v>
      </c>
      <c r="AT7" s="15"/>
      <c r="AU7" s="16">
        <f t="shared" si="23"/>
        <v>0</v>
      </c>
      <c r="AV7" s="15"/>
      <c r="AW7" s="16">
        <f t="shared" si="24"/>
        <v>0</v>
      </c>
      <c r="AX7" s="15">
        <v>0</v>
      </c>
      <c r="AY7" s="16">
        <f t="shared" si="25"/>
        <v>0</v>
      </c>
      <c r="AZ7" s="15">
        <v>0</v>
      </c>
      <c r="BA7" s="16">
        <f t="shared" si="26"/>
        <v>0</v>
      </c>
      <c r="BB7" s="15">
        <v>0</v>
      </c>
      <c r="BC7" s="16">
        <f t="shared" si="27"/>
        <v>0</v>
      </c>
      <c r="BD7" s="15">
        <v>0</v>
      </c>
      <c r="BE7" s="16">
        <f t="shared" si="28"/>
        <v>0</v>
      </c>
      <c r="BF7" s="15">
        <v>0</v>
      </c>
      <c r="BG7" s="16">
        <f t="shared" si="29"/>
        <v>0</v>
      </c>
      <c r="BH7" s="15">
        <v>0</v>
      </c>
      <c r="BI7" s="16">
        <f t="shared" si="30"/>
        <v>0</v>
      </c>
      <c r="BJ7" s="15">
        <v>0</v>
      </c>
      <c r="BK7" s="16">
        <f t="shared" si="31"/>
        <v>0</v>
      </c>
      <c r="BL7" s="15">
        <v>0</v>
      </c>
      <c r="BM7" s="16">
        <f t="shared" si="0"/>
        <v>0</v>
      </c>
      <c r="BN7" s="15">
        <v>0</v>
      </c>
      <c r="BO7" s="16">
        <f t="shared" si="32"/>
        <v>0</v>
      </c>
      <c r="BP7" s="15"/>
      <c r="BQ7" s="16">
        <f t="shared" si="33"/>
        <v>0</v>
      </c>
      <c r="BR7" s="22">
        <f t="shared" si="34"/>
        <v>2044</v>
      </c>
      <c r="BS7" s="55">
        <v>19</v>
      </c>
      <c r="BT7">
        <v>5</v>
      </c>
      <c r="BU7" s="47">
        <f t="shared" si="35"/>
        <v>1631.5453384418902</v>
      </c>
      <c r="BV7" s="47">
        <f t="shared" si="36"/>
        <v>130.52362707535121</v>
      </c>
      <c r="BW7" s="47">
        <f t="shared" si="37"/>
        <v>281.93103448275861</v>
      </c>
      <c r="BX7" s="47">
        <f t="shared" si="38"/>
        <v>2044</v>
      </c>
    </row>
    <row r="8" spans="1:76" ht="15" thickBot="1" x14ac:dyDescent="0.35">
      <c r="A8" s="14" t="s">
        <v>40</v>
      </c>
      <c r="B8" s="15"/>
      <c r="C8" s="16">
        <f t="shared" si="1"/>
        <v>0</v>
      </c>
      <c r="D8" s="15"/>
      <c r="E8" s="16">
        <f t="shared" si="2"/>
        <v>0</v>
      </c>
      <c r="F8" s="15"/>
      <c r="G8" s="16">
        <f t="shared" si="3"/>
        <v>0</v>
      </c>
      <c r="H8" s="15"/>
      <c r="I8" s="16">
        <f t="shared" si="4"/>
        <v>0</v>
      </c>
      <c r="J8" s="15"/>
      <c r="K8" s="16">
        <f t="shared" si="5"/>
        <v>0</v>
      </c>
      <c r="L8" s="15"/>
      <c r="M8" s="16">
        <f t="shared" si="6"/>
        <v>0</v>
      </c>
      <c r="N8" s="15"/>
      <c r="O8" s="16">
        <f t="shared" si="7"/>
        <v>0</v>
      </c>
      <c r="P8" s="15"/>
      <c r="Q8" s="16">
        <f t="shared" si="8"/>
        <v>0</v>
      </c>
      <c r="R8" s="15"/>
      <c r="S8" s="16">
        <f t="shared" si="9"/>
        <v>0</v>
      </c>
      <c r="T8" s="15"/>
      <c r="U8" s="16">
        <f t="shared" si="10"/>
        <v>0</v>
      </c>
      <c r="V8" s="15"/>
      <c r="W8" s="16">
        <f t="shared" si="11"/>
        <v>0</v>
      </c>
      <c r="X8" s="15"/>
      <c r="Y8" s="16">
        <f t="shared" si="12"/>
        <v>0</v>
      </c>
      <c r="Z8" s="15"/>
      <c r="AA8" s="16">
        <f t="shared" si="13"/>
        <v>0</v>
      </c>
      <c r="AB8" s="15"/>
      <c r="AC8" s="16">
        <f t="shared" si="14"/>
        <v>0</v>
      </c>
      <c r="AD8" s="15"/>
      <c r="AE8" s="16">
        <f t="shared" si="15"/>
        <v>0</v>
      </c>
      <c r="AF8" s="15"/>
      <c r="AG8" s="16">
        <f t="shared" si="16"/>
        <v>0</v>
      </c>
      <c r="AH8" s="15"/>
      <c r="AI8" s="16">
        <f t="shared" si="17"/>
        <v>0</v>
      </c>
      <c r="AJ8" s="15"/>
      <c r="AK8" s="16">
        <f t="shared" si="18"/>
        <v>0</v>
      </c>
      <c r="AL8" s="15"/>
      <c r="AM8" s="16">
        <f t="shared" si="19"/>
        <v>0</v>
      </c>
      <c r="AN8" s="15"/>
      <c r="AO8" s="16">
        <f t="shared" si="20"/>
        <v>0</v>
      </c>
      <c r="AP8" s="15"/>
      <c r="AQ8" s="16">
        <f t="shared" si="21"/>
        <v>0</v>
      </c>
      <c r="AR8" s="15"/>
      <c r="AS8" s="16">
        <f t="shared" si="22"/>
        <v>0</v>
      </c>
      <c r="AT8" s="15"/>
      <c r="AU8" s="16">
        <f t="shared" si="23"/>
        <v>0</v>
      </c>
      <c r="AV8" s="15"/>
      <c r="AW8" s="16">
        <f t="shared" si="24"/>
        <v>0</v>
      </c>
      <c r="AX8" s="15"/>
      <c r="AY8" s="16">
        <f t="shared" si="25"/>
        <v>0</v>
      </c>
      <c r="AZ8" s="15"/>
      <c r="BA8" s="16">
        <f t="shared" si="26"/>
        <v>0</v>
      </c>
      <c r="BB8" s="15"/>
      <c r="BC8" s="16">
        <f t="shared" si="27"/>
        <v>0</v>
      </c>
      <c r="BD8" s="15"/>
      <c r="BE8" s="16">
        <f t="shared" si="28"/>
        <v>0</v>
      </c>
      <c r="BF8" s="15"/>
      <c r="BG8" s="16">
        <f t="shared" si="29"/>
        <v>0</v>
      </c>
      <c r="BH8" s="15"/>
      <c r="BI8" s="16">
        <f t="shared" si="30"/>
        <v>0</v>
      </c>
      <c r="BJ8" s="15"/>
      <c r="BK8" s="16">
        <f t="shared" si="31"/>
        <v>0</v>
      </c>
      <c r="BL8" s="15"/>
      <c r="BM8" s="16">
        <f t="shared" si="0"/>
        <v>0</v>
      </c>
      <c r="BN8" s="15"/>
      <c r="BO8" s="16">
        <f t="shared" si="32"/>
        <v>0</v>
      </c>
      <c r="BP8" s="15"/>
      <c r="BQ8" s="16">
        <f t="shared" si="33"/>
        <v>0</v>
      </c>
      <c r="BR8" s="22">
        <f t="shared" si="34"/>
        <v>0</v>
      </c>
      <c r="BS8" s="55"/>
      <c r="BT8">
        <v>6</v>
      </c>
      <c r="BU8" s="47">
        <f t="shared" si="35"/>
        <v>0</v>
      </c>
      <c r="BV8" s="47">
        <f t="shared" si="36"/>
        <v>0</v>
      </c>
      <c r="BW8" s="47">
        <f t="shared" si="37"/>
        <v>0</v>
      </c>
      <c r="BX8" s="47">
        <f t="shared" si="38"/>
        <v>0</v>
      </c>
    </row>
    <row r="9" spans="1:76" ht="15" thickBot="1" x14ac:dyDescent="0.35">
      <c r="A9" s="14" t="s">
        <v>41</v>
      </c>
      <c r="B9" s="15">
        <v>0</v>
      </c>
      <c r="C9" s="16">
        <f t="shared" si="1"/>
        <v>0</v>
      </c>
      <c r="D9" s="15">
        <v>3</v>
      </c>
      <c r="E9" s="16">
        <f t="shared" si="2"/>
        <v>81</v>
      </c>
      <c r="F9" s="15">
        <v>1</v>
      </c>
      <c r="G9" s="16">
        <f t="shared" si="3"/>
        <v>54</v>
      </c>
      <c r="H9" s="15">
        <v>6</v>
      </c>
      <c r="I9" s="16">
        <f t="shared" si="4"/>
        <v>408</v>
      </c>
      <c r="J9" s="15"/>
      <c r="K9" s="16">
        <f t="shared" si="5"/>
        <v>0</v>
      </c>
      <c r="L9" s="15">
        <v>2</v>
      </c>
      <c r="M9" s="16">
        <f t="shared" si="6"/>
        <v>140</v>
      </c>
      <c r="N9" s="15">
        <v>0</v>
      </c>
      <c r="O9" s="16">
        <f t="shared" si="7"/>
        <v>0</v>
      </c>
      <c r="P9" s="15">
        <v>1</v>
      </c>
      <c r="Q9" s="16">
        <f t="shared" si="8"/>
        <v>135</v>
      </c>
      <c r="R9" s="15">
        <v>0</v>
      </c>
      <c r="S9" s="16">
        <f t="shared" si="9"/>
        <v>0</v>
      </c>
      <c r="T9" s="15">
        <v>2</v>
      </c>
      <c r="U9" s="16">
        <f t="shared" si="10"/>
        <v>266</v>
      </c>
      <c r="V9" s="15">
        <v>0</v>
      </c>
      <c r="W9" s="16">
        <f t="shared" si="11"/>
        <v>0</v>
      </c>
      <c r="X9" s="15">
        <v>9</v>
      </c>
      <c r="Y9" s="16">
        <f t="shared" si="12"/>
        <v>612</v>
      </c>
      <c r="Z9" s="15">
        <v>0</v>
      </c>
      <c r="AA9" s="16">
        <f t="shared" si="13"/>
        <v>0</v>
      </c>
      <c r="AB9" s="15">
        <v>0</v>
      </c>
      <c r="AC9" s="16">
        <f t="shared" si="14"/>
        <v>0</v>
      </c>
      <c r="AD9" s="15"/>
      <c r="AE9" s="16">
        <f t="shared" si="15"/>
        <v>0</v>
      </c>
      <c r="AF9" s="15">
        <v>0</v>
      </c>
      <c r="AG9" s="16">
        <f t="shared" si="16"/>
        <v>0</v>
      </c>
      <c r="AH9" s="15">
        <v>1</v>
      </c>
      <c r="AI9" s="16">
        <f t="shared" si="17"/>
        <v>180</v>
      </c>
      <c r="AJ9" s="15">
        <v>1</v>
      </c>
      <c r="AK9" s="16">
        <f t="shared" si="18"/>
        <v>145</v>
      </c>
      <c r="AL9" s="15">
        <v>0</v>
      </c>
      <c r="AM9" s="16">
        <f t="shared" si="19"/>
        <v>0</v>
      </c>
      <c r="AN9" s="15">
        <v>0</v>
      </c>
      <c r="AO9" s="16">
        <f t="shared" si="20"/>
        <v>0</v>
      </c>
      <c r="AP9" s="15">
        <v>0</v>
      </c>
      <c r="AQ9" s="16">
        <f t="shared" si="21"/>
        <v>0</v>
      </c>
      <c r="AR9" s="15">
        <v>0</v>
      </c>
      <c r="AS9" s="16">
        <f t="shared" si="22"/>
        <v>0</v>
      </c>
      <c r="AT9" s="15"/>
      <c r="AU9" s="16">
        <f t="shared" si="23"/>
        <v>0</v>
      </c>
      <c r="AV9" s="15"/>
      <c r="AW9" s="16">
        <f t="shared" si="24"/>
        <v>0</v>
      </c>
      <c r="AX9" s="15">
        <v>0</v>
      </c>
      <c r="AY9" s="16">
        <f t="shared" si="25"/>
        <v>0</v>
      </c>
      <c r="AZ9" s="15">
        <v>0</v>
      </c>
      <c r="BA9" s="16">
        <f t="shared" si="26"/>
        <v>0</v>
      </c>
      <c r="BB9" s="15">
        <v>0</v>
      </c>
      <c r="BC9" s="16">
        <f t="shared" si="27"/>
        <v>0</v>
      </c>
      <c r="BD9" s="15">
        <v>0</v>
      </c>
      <c r="BE9" s="16">
        <f t="shared" si="28"/>
        <v>0</v>
      </c>
      <c r="BF9" s="15">
        <v>0</v>
      </c>
      <c r="BG9" s="16">
        <f t="shared" si="29"/>
        <v>0</v>
      </c>
      <c r="BH9" s="15">
        <v>0</v>
      </c>
      <c r="BI9" s="16">
        <f t="shared" si="30"/>
        <v>0</v>
      </c>
      <c r="BJ9" s="15">
        <v>0</v>
      </c>
      <c r="BK9" s="16">
        <f t="shared" si="31"/>
        <v>0</v>
      </c>
      <c r="BL9" s="15">
        <v>0</v>
      </c>
      <c r="BM9" s="16">
        <f t="shared" si="0"/>
        <v>0</v>
      </c>
      <c r="BN9" s="15">
        <v>0</v>
      </c>
      <c r="BO9" s="16">
        <f t="shared" si="32"/>
        <v>0</v>
      </c>
      <c r="BP9" s="15">
        <v>0</v>
      </c>
      <c r="BQ9" s="16">
        <f t="shared" si="33"/>
        <v>0</v>
      </c>
      <c r="BR9" s="22">
        <f t="shared" si="34"/>
        <v>2021</v>
      </c>
      <c r="BS9" s="55">
        <v>17</v>
      </c>
      <c r="BT9">
        <v>7</v>
      </c>
      <c r="BU9" s="47">
        <f t="shared" si="35"/>
        <v>1613.1864623243932</v>
      </c>
      <c r="BV9" s="47">
        <f t="shared" si="36"/>
        <v>129.05491698595145</v>
      </c>
      <c r="BW9" s="47">
        <f t="shared" si="37"/>
        <v>278.75862068965517</v>
      </c>
      <c r="BX9" s="47">
        <f t="shared" si="38"/>
        <v>2020.9999999999998</v>
      </c>
    </row>
    <row r="10" spans="1:76" ht="15" thickBot="1" x14ac:dyDescent="0.35">
      <c r="A10" s="14" t="s">
        <v>42</v>
      </c>
      <c r="B10" s="15">
        <v>1</v>
      </c>
      <c r="C10" s="16">
        <f t="shared" si="1"/>
        <v>70</v>
      </c>
      <c r="D10" s="15">
        <v>6</v>
      </c>
      <c r="E10" s="16">
        <f t="shared" si="2"/>
        <v>162</v>
      </c>
      <c r="F10" s="15">
        <v>0</v>
      </c>
      <c r="G10" s="16">
        <f t="shared" si="3"/>
        <v>0</v>
      </c>
      <c r="H10" s="15">
        <v>5</v>
      </c>
      <c r="I10" s="16">
        <f t="shared" si="4"/>
        <v>340</v>
      </c>
      <c r="J10" s="15"/>
      <c r="K10" s="16">
        <f t="shared" si="5"/>
        <v>0</v>
      </c>
      <c r="L10" s="15">
        <v>6</v>
      </c>
      <c r="M10" s="16">
        <f>$L$2*L10</f>
        <v>420</v>
      </c>
      <c r="N10" s="15">
        <v>0</v>
      </c>
      <c r="O10" s="16">
        <f t="shared" si="7"/>
        <v>0</v>
      </c>
      <c r="P10" s="15">
        <v>1</v>
      </c>
      <c r="Q10" s="16">
        <f t="shared" si="8"/>
        <v>135</v>
      </c>
      <c r="R10" s="15">
        <v>2</v>
      </c>
      <c r="S10" s="16">
        <f t="shared" si="9"/>
        <v>290</v>
      </c>
      <c r="T10" s="15">
        <v>5</v>
      </c>
      <c r="U10" s="16">
        <f t="shared" si="10"/>
        <v>665</v>
      </c>
      <c r="V10" s="15">
        <v>0</v>
      </c>
      <c r="W10" s="16">
        <f t="shared" si="11"/>
        <v>0</v>
      </c>
      <c r="X10" s="15">
        <v>2</v>
      </c>
      <c r="Y10" s="16">
        <f t="shared" si="12"/>
        <v>136</v>
      </c>
      <c r="Z10" s="15">
        <v>0</v>
      </c>
      <c r="AA10" s="16">
        <f t="shared" si="13"/>
        <v>0</v>
      </c>
      <c r="AB10" s="15">
        <v>0</v>
      </c>
      <c r="AC10" s="16">
        <f t="shared" si="14"/>
        <v>0</v>
      </c>
      <c r="AD10" s="15"/>
      <c r="AE10" s="16">
        <f t="shared" si="15"/>
        <v>0</v>
      </c>
      <c r="AF10" s="15">
        <v>0</v>
      </c>
      <c r="AG10" s="16">
        <f t="shared" si="16"/>
        <v>0</v>
      </c>
      <c r="AH10" s="15">
        <v>0</v>
      </c>
      <c r="AI10" s="16">
        <f t="shared" si="17"/>
        <v>0</v>
      </c>
      <c r="AJ10" s="15">
        <v>1</v>
      </c>
      <c r="AK10" s="16">
        <f t="shared" si="18"/>
        <v>145</v>
      </c>
      <c r="AL10" s="15">
        <v>0</v>
      </c>
      <c r="AM10" s="16">
        <f t="shared" si="19"/>
        <v>0</v>
      </c>
      <c r="AN10" s="15">
        <v>0</v>
      </c>
      <c r="AO10" s="16">
        <f t="shared" si="20"/>
        <v>0</v>
      </c>
      <c r="AP10" s="15">
        <v>0</v>
      </c>
      <c r="AQ10" s="16">
        <f t="shared" si="21"/>
        <v>0</v>
      </c>
      <c r="AR10" s="15">
        <v>0</v>
      </c>
      <c r="AS10" s="16">
        <f t="shared" si="22"/>
        <v>0</v>
      </c>
      <c r="AT10" s="15"/>
      <c r="AU10" s="16">
        <f t="shared" si="23"/>
        <v>0</v>
      </c>
      <c r="AV10" s="15"/>
      <c r="AW10" s="16">
        <f t="shared" si="24"/>
        <v>0</v>
      </c>
      <c r="AX10" s="15">
        <v>0</v>
      </c>
      <c r="AY10" s="16">
        <f t="shared" si="25"/>
        <v>0</v>
      </c>
      <c r="AZ10" s="15">
        <v>0</v>
      </c>
      <c r="BA10" s="16">
        <f t="shared" si="26"/>
        <v>0</v>
      </c>
      <c r="BB10" s="15">
        <v>0</v>
      </c>
      <c r="BC10" s="16">
        <f t="shared" si="27"/>
        <v>0</v>
      </c>
      <c r="BD10" s="15">
        <v>0</v>
      </c>
      <c r="BE10" s="16">
        <f t="shared" si="28"/>
        <v>0</v>
      </c>
      <c r="BF10" s="15">
        <v>0</v>
      </c>
      <c r="BG10" s="16">
        <f t="shared" si="29"/>
        <v>0</v>
      </c>
      <c r="BH10" s="15">
        <v>0</v>
      </c>
      <c r="BI10" s="16">
        <f t="shared" si="30"/>
        <v>0</v>
      </c>
      <c r="BJ10" s="15">
        <v>0</v>
      </c>
      <c r="BK10" s="16">
        <f t="shared" si="31"/>
        <v>0</v>
      </c>
      <c r="BL10" s="15">
        <v>0</v>
      </c>
      <c r="BM10" s="16">
        <f t="shared" si="0"/>
        <v>0</v>
      </c>
      <c r="BN10" s="15">
        <v>0</v>
      </c>
      <c r="BO10" s="16">
        <f t="shared" si="32"/>
        <v>0</v>
      </c>
      <c r="BP10" s="15">
        <v>0</v>
      </c>
      <c r="BQ10" s="16">
        <f t="shared" si="33"/>
        <v>0</v>
      </c>
      <c r="BR10" s="22">
        <f t="shared" si="34"/>
        <v>2363</v>
      </c>
      <c r="BS10" s="55">
        <v>22</v>
      </c>
      <c r="BT10">
        <v>8</v>
      </c>
      <c r="BU10" s="47">
        <f t="shared" si="35"/>
        <v>1886.1749680715195</v>
      </c>
      <c r="BV10" s="47">
        <f t="shared" si="36"/>
        <v>150.89399744572157</v>
      </c>
      <c r="BW10" s="47">
        <f t="shared" si="37"/>
        <v>325.93103448275861</v>
      </c>
      <c r="BX10" s="47">
        <f t="shared" si="38"/>
        <v>2363</v>
      </c>
    </row>
    <row r="11" spans="1:76" ht="15" thickBot="1" x14ac:dyDescent="0.35">
      <c r="A11" s="14" t="s">
        <v>43</v>
      </c>
      <c r="B11" s="15">
        <v>0</v>
      </c>
      <c r="C11" s="16">
        <f t="shared" si="1"/>
        <v>0</v>
      </c>
      <c r="D11" s="15">
        <v>6</v>
      </c>
      <c r="E11" s="16">
        <f t="shared" si="2"/>
        <v>162</v>
      </c>
      <c r="F11" s="15">
        <v>1</v>
      </c>
      <c r="G11" s="16">
        <f t="shared" si="3"/>
        <v>54</v>
      </c>
      <c r="H11" s="15">
        <v>6</v>
      </c>
      <c r="I11" s="16">
        <f t="shared" si="4"/>
        <v>408</v>
      </c>
      <c r="J11" s="15"/>
      <c r="K11" s="16">
        <f t="shared" si="5"/>
        <v>0</v>
      </c>
      <c r="L11" s="15">
        <v>5</v>
      </c>
      <c r="M11" s="16">
        <f>$L$2*L11</f>
        <v>350</v>
      </c>
      <c r="N11" s="15">
        <v>1</v>
      </c>
      <c r="O11" s="16">
        <f t="shared" si="7"/>
        <v>122</v>
      </c>
      <c r="P11" s="15">
        <v>0</v>
      </c>
      <c r="Q11" s="16">
        <f t="shared" si="8"/>
        <v>0</v>
      </c>
      <c r="R11" s="15">
        <v>0</v>
      </c>
      <c r="S11" s="16">
        <f t="shared" si="9"/>
        <v>0</v>
      </c>
      <c r="T11" s="15">
        <v>4</v>
      </c>
      <c r="U11" s="16">
        <f t="shared" si="10"/>
        <v>532</v>
      </c>
      <c r="V11" s="15">
        <v>0</v>
      </c>
      <c r="W11" s="16">
        <f t="shared" si="11"/>
        <v>0</v>
      </c>
      <c r="X11" s="15">
        <v>3</v>
      </c>
      <c r="Y11" s="16">
        <f t="shared" si="12"/>
        <v>204</v>
      </c>
      <c r="Z11" s="15">
        <v>3</v>
      </c>
      <c r="AA11" s="16">
        <f t="shared" si="13"/>
        <v>258</v>
      </c>
      <c r="AB11" s="15">
        <v>0</v>
      </c>
      <c r="AC11" s="16">
        <f t="shared" si="14"/>
        <v>0</v>
      </c>
      <c r="AD11" s="15"/>
      <c r="AE11" s="16">
        <f t="shared" si="15"/>
        <v>0</v>
      </c>
      <c r="AF11" s="15">
        <v>0</v>
      </c>
      <c r="AG11" s="16">
        <f t="shared" si="16"/>
        <v>0</v>
      </c>
      <c r="AH11" s="15">
        <v>1</v>
      </c>
      <c r="AI11" s="16">
        <f t="shared" si="17"/>
        <v>180</v>
      </c>
      <c r="AJ11" s="15">
        <v>0</v>
      </c>
      <c r="AK11" s="16">
        <f t="shared" si="18"/>
        <v>0</v>
      </c>
      <c r="AL11" s="15">
        <v>0</v>
      </c>
      <c r="AM11" s="16">
        <f t="shared" si="19"/>
        <v>0</v>
      </c>
      <c r="AN11" s="15">
        <v>0</v>
      </c>
      <c r="AO11" s="16">
        <f t="shared" si="20"/>
        <v>0</v>
      </c>
      <c r="AP11" s="15">
        <v>0</v>
      </c>
      <c r="AQ11" s="16">
        <f t="shared" si="21"/>
        <v>0</v>
      </c>
      <c r="AR11" s="15">
        <v>2</v>
      </c>
      <c r="AS11" s="16">
        <f t="shared" si="22"/>
        <v>94</v>
      </c>
      <c r="AT11" s="15"/>
      <c r="AU11" s="16">
        <f t="shared" si="23"/>
        <v>0</v>
      </c>
      <c r="AV11" s="15"/>
      <c r="AW11" s="16">
        <f t="shared" si="24"/>
        <v>0</v>
      </c>
      <c r="AX11" s="15">
        <v>0</v>
      </c>
      <c r="AY11" s="16">
        <f t="shared" si="25"/>
        <v>0</v>
      </c>
      <c r="AZ11" s="15">
        <v>0</v>
      </c>
      <c r="BA11" s="16">
        <f t="shared" si="26"/>
        <v>0</v>
      </c>
      <c r="BB11" s="15">
        <v>0</v>
      </c>
      <c r="BC11" s="16">
        <f t="shared" si="27"/>
        <v>0</v>
      </c>
      <c r="BD11" s="15">
        <v>0</v>
      </c>
      <c r="BE11" s="16">
        <f t="shared" si="28"/>
        <v>0</v>
      </c>
      <c r="BF11" s="15">
        <v>0</v>
      </c>
      <c r="BG11" s="16">
        <f t="shared" si="29"/>
        <v>0</v>
      </c>
      <c r="BH11" s="15">
        <v>5</v>
      </c>
      <c r="BI11" s="16">
        <f t="shared" si="30"/>
        <v>5</v>
      </c>
      <c r="BJ11" s="15">
        <v>0</v>
      </c>
      <c r="BK11" s="16">
        <f t="shared" si="31"/>
        <v>0</v>
      </c>
      <c r="BL11" s="15">
        <v>0</v>
      </c>
      <c r="BM11" s="16">
        <f t="shared" si="0"/>
        <v>0</v>
      </c>
      <c r="BN11" s="15">
        <v>1</v>
      </c>
      <c r="BO11" s="16">
        <f t="shared" si="32"/>
        <v>63</v>
      </c>
      <c r="BP11" s="15">
        <v>3</v>
      </c>
      <c r="BQ11" s="16">
        <f t="shared" si="33"/>
        <v>189</v>
      </c>
      <c r="BR11" s="22">
        <f t="shared" si="34"/>
        <v>2621</v>
      </c>
      <c r="BS11" s="55">
        <v>26</v>
      </c>
      <c r="BT11">
        <v>9</v>
      </c>
      <c r="BU11" s="47">
        <f t="shared" si="35"/>
        <v>2092.1136653895273</v>
      </c>
      <c r="BV11" s="47">
        <f t="shared" si="36"/>
        <v>167.3690932311622</v>
      </c>
      <c r="BW11" s="47">
        <f t="shared" si="37"/>
        <v>361.51724137931029</v>
      </c>
      <c r="BX11" s="47">
        <f>BU11+BV11+BW11</f>
        <v>2620.9999999999995</v>
      </c>
    </row>
    <row r="12" spans="1:76" ht="15" thickBot="1" x14ac:dyDescent="0.35">
      <c r="A12" s="14" t="s">
        <v>44</v>
      </c>
      <c r="B12" s="15">
        <v>1</v>
      </c>
      <c r="C12" s="16">
        <f t="shared" si="1"/>
        <v>70</v>
      </c>
      <c r="D12" s="15">
        <v>16</v>
      </c>
      <c r="E12" s="16">
        <f t="shared" si="2"/>
        <v>432</v>
      </c>
      <c r="F12" s="15">
        <v>1</v>
      </c>
      <c r="G12" s="16">
        <f t="shared" si="3"/>
        <v>54</v>
      </c>
      <c r="H12" s="15">
        <v>1</v>
      </c>
      <c r="I12" s="16">
        <f t="shared" si="4"/>
        <v>68</v>
      </c>
      <c r="J12" s="15"/>
      <c r="K12" s="16">
        <f t="shared" si="5"/>
        <v>0</v>
      </c>
      <c r="L12" s="15">
        <v>6</v>
      </c>
      <c r="M12" s="16">
        <f>$L$2*L12</f>
        <v>420</v>
      </c>
      <c r="N12" s="15">
        <v>1</v>
      </c>
      <c r="O12" s="16">
        <f t="shared" si="7"/>
        <v>122</v>
      </c>
      <c r="P12" s="15">
        <v>1</v>
      </c>
      <c r="Q12" s="16">
        <f t="shared" si="8"/>
        <v>135</v>
      </c>
      <c r="R12" s="15">
        <v>3</v>
      </c>
      <c r="S12" s="16">
        <f t="shared" si="9"/>
        <v>435</v>
      </c>
      <c r="T12" s="15">
        <v>4</v>
      </c>
      <c r="U12" s="16">
        <f t="shared" si="10"/>
        <v>532</v>
      </c>
      <c r="V12" s="15">
        <v>1</v>
      </c>
      <c r="W12" s="16">
        <f t="shared" si="11"/>
        <v>63</v>
      </c>
      <c r="X12" s="15">
        <v>6</v>
      </c>
      <c r="Y12" s="16">
        <f t="shared" si="12"/>
        <v>408</v>
      </c>
      <c r="Z12" s="15">
        <v>0</v>
      </c>
      <c r="AA12" s="16">
        <f t="shared" si="13"/>
        <v>0</v>
      </c>
      <c r="AB12" s="15">
        <v>0</v>
      </c>
      <c r="AC12" s="16">
        <f t="shared" si="14"/>
        <v>0</v>
      </c>
      <c r="AD12" s="15"/>
      <c r="AE12" s="16">
        <f t="shared" si="15"/>
        <v>0</v>
      </c>
      <c r="AF12" s="15">
        <v>0</v>
      </c>
      <c r="AG12" s="16">
        <f t="shared" si="16"/>
        <v>0</v>
      </c>
      <c r="AH12" s="15">
        <v>0</v>
      </c>
      <c r="AI12" s="16">
        <f t="shared" si="17"/>
        <v>0</v>
      </c>
      <c r="AJ12" s="15">
        <v>0</v>
      </c>
      <c r="AK12" s="16">
        <f t="shared" si="18"/>
        <v>0</v>
      </c>
      <c r="AL12" s="15">
        <v>0</v>
      </c>
      <c r="AM12" s="16">
        <f t="shared" si="19"/>
        <v>0</v>
      </c>
      <c r="AN12" s="15">
        <v>0</v>
      </c>
      <c r="AO12" s="16">
        <f t="shared" si="20"/>
        <v>0</v>
      </c>
      <c r="AP12" s="15">
        <v>4</v>
      </c>
      <c r="AQ12" s="16">
        <f t="shared" si="21"/>
        <v>368</v>
      </c>
      <c r="AR12" s="15">
        <v>0</v>
      </c>
      <c r="AS12" s="16">
        <f t="shared" si="22"/>
        <v>0</v>
      </c>
      <c r="AT12" s="15"/>
      <c r="AU12" s="16">
        <f t="shared" si="23"/>
        <v>0</v>
      </c>
      <c r="AV12" s="15"/>
      <c r="AW12" s="16">
        <f t="shared" si="24"/>
        <v>0</v>
      </c>
      <c r="AX12" s="15">
        <v>0</v>
      </c>
      <c r="AY12" s="16">
        <f t="shared" si="25"/>
        <v>0</v>
      </c>
      <c r="AZ12" s="15">
        <v>0</v>
      </c>
      <c r="BA12" s="16">
        <f t="shared" si="26"/>
        <v>0</v>
      </c>
      <c r="BB12" s="15">
        <v>0</v>
      </c>
      <c r="BC12" s="16">
        <f t="shared" si="27"/>
        <v>0</v>
      </c>
      <c r="BD12" s="15">
        <v>0</v>
      </c>
      <c r="BE12" s="16">
        <f t="shared" si="28"/>
        <v>0</v>
      </c>
      <c r="BF12" s="15">
        <v>0</v>
      </c>
      <c r="BG12" s="16">
        <f t="shared" si="29"/>
        <v>0</v>
      </c>
      <c r="BH12" s="15">
        <v>0</v>
      </c>
      <c r="BI12" s="16">
        <f t="shared" si="30"/>
        <v>0</v>
      </c>
      <c r="BJ12" s="15">
        <v>0</v>
      </c>
      <c r="BK12" s="16">
        <f t="shared" si="31"/>
        <v>0</v>
      </c>
      <c r="BL12" s="15">
        <v>0</v>
      </c>
      <c r="BM12" s="16">
        <f t="shared" si="0"/>
        <v>0</v>
      </c>
      <c r="BN12" s="15">
        <v>0</v>
      </c>
      <c r="BO12" s="16">
        <f t="shared" si="32"/>
        <v>0</v>
      </c>
      <c r="BP12" s="15">
        <v>0</v>
      </c>
      <c r="BQ12" s="16">
        <f t="shared" si="33"/>
        <v>0</v>
      </c>
      <c r="BR12" s="22">
        <f t="shared" si="34"/>
        <v>3107</v>
      </c>
      <c r="BS12" s="55">
        <v>30</v>
      </c>
      <c r="BT12">
        <v>10</v>
      </c>
      <c r="BU12" s="47">
        <f t="shared" si="35"/>
        <v>2480.0446998722859</v>
      </c>
      <c r="BV12" s="47">
        <f t="shared" si="36"/>
        <v>198.40357598978289</v>
      </c>
      <c r="BW12" s="47">
        <f t="shared" si="37"/>
        <v>428.55172413793105</v>
      </c>
      <c r="BX12" s="47">
        <f t="shared" si="38"/>
        <v>3107</v>
      </c>
    </row>
    <row r="13" spans="1:76" ht="15" thickBot="1" x14ac:dyDescent="0.35">
      <c r="A13" s="14" t="s">
        <v>45</v>
      </c>
      <c r="B13" s="15">
        <v>3</v>
      </c>
      <c r="C13" s="16">
        <f t="shared" si="1"/>
        <v>210</v>
      </c>
      <c r="D13" s="15">
        <v>4</v>
      </c>
      <c r="E13" s="16">
        <f t="shared" si="2"/>
        <v>108</v>
      </c>
      <c r="F13" s="15">
        <v>1</v>
      </c>
      <c r="G13" s="16">
        <f t="shared" si="3"/>
        <v>54</v>
      </c>
      <c r="H13" s="15">
        <v>5</v>
      </c>
      <c r="I13" s="16">
        <f t="shared" si="4"/>
        <v>340</v>
      </c>
      <c r="J13" s="15"/>
      <c r="K13" s="16">
        <f t="shared" si="5"/>
        <v>0</v>
      </c>
      <c r="L13" s="15">
        <v>5</v>
      </c>
      <c r="M13" s="16">
        <f t="shared" ref="M13:M16" si="39">$L$2*L13</f>
        <v>350</v>
      </c>
      <c r="N13" s="15">
        <v>0</v>
      </c>
      <c r="O13" s="16">
        <f t="shared" si="7"/>
        <v>0</v>
      </c>
      <c r="P13" s="15">
        <v>0</v>
      </c>
      <c r="Q13" s="16">
        <f t="shared" si="8"/>
        <v>0</v>
      </c>
      <c r="R13" s="15">
        <v>0</v>
      </c>
      <c r="S13" s="16">
        <f t="shared" si="9"/>
        <v>0</v>
      </c>
      <c r="T13" s="15">
        <v>1</v>
      </c>
      <c r="U13" s="16">
        <f t="shared" si="10"/>
        <v>133</v>
      </c>
      <c r="V13" s="15">
        <v>2</v>
      </c>
      <c r="W13" s="16">
        <f t="shared" si="11"/>
        <v>126</v>
      </c>
      <c r="X13" s="15">
        <v>2</v>
      </c>
      <c r="Y13" s="16">
        <f t="shared" si="12"/>
        <v>136</v>
      </c>
      <c r="Z13" s="15">
        <v>0</v>
      </c>
      <c r="AA13" s="16">
        <f t="shared" si="13"/>
        <v>0</v>
      </c>
      <c r="AB13" s="15">
        <v>0</v>
      </c>
      <c r="AC13" s="16">
        <f t="shared" si="14"/>
        <v>0</v>
      </c>
      <c r="AD13" s="15"/>
      <c r="AE13" s="16">
        <f t="shared" si="15"/>
        <v>0</v>
      </c>
      <c r="AF13" s="15">
        <v>0</v>
      </c>
      <c r="AG13" s="16">
        <f t="shared" si="16"/>
        <v>0</v>
      </c>
      <c r="AH13" s="15">
        <v>0</v>
      </c>
      <c r="AI13" s="16">
        <f t="shared" si="17"/>
        <v>0</v>
      </c>
      <c r="AJ13" s="15">
        <v>1</v>
      </c>
      <c r="AK13" s="16">
        <f t="shared" si="18"/>
        <v>145</v>
      </c>
      <c r="AL13" s="15">
        <v>0</v>
      </c>
      <c r="AM13" s="16">
        <f t="shared" si="19"/>
        <v>0</v>
      </c>
      <c r="AN13" s="15">
        <v>0</v>
      </c>
      <c r="AO13" s="16">
        <f t="shared" si="20"/>
        <v>0</v>
      </c>
      <c r="AP13" s="15">
        <v>0</v>
      </c>
      <c r="AQ13" s="16">
        <f t="shared" si="21"/>
        <v>0</v>
      </c>
      <c r="AR13" s="15">
        <v>0</v>
      </c>
      <c r="AS13" s="16">
        <f t="shared" si="22"/>
        <v>0</v>
      </c>
      <c r="AT13" s="15"/>
      <c r="AU13" s="16">
        <f t="shared" si="23"/>
        <v>0</v>
      </c>
      <c r="AV13" s="15"/>
      <c r="AW13" s="16">
        <f t="shared" si="24"/>
        <v>0</v>
      </c>
      <c r="AX13" s="15">
        <v>0</v>
      </c>
      <c r="AY13" s="16">
        <f t="shared" si="25"/>
        <v>0</v>
      </c>
      <c r="AZ13" s="15">
        <v>0</v>
      </c>
      <c r="BA13" s="16">
        <f t="shared" si="26"/>
        <v>0</v>
      </c>
      <c r="BB13" s="15">
        <v>0</v>
      </c>
      <c r="BC13" s="16">
        <f t="shared" si="27"/>
        <v>0</v>
      </c>
      <c r="BD13" s="15">
        <v>0</v>
      </c>
      <c r="BE13" s="16">
        <f t="shared" si="28"/>
        <v>0</v>
      </c>
      <c r="BF13" s="15">
        <v>0</v>
      </c>
      <c r="BG13" s="16">
        <f t="shared" si="29"/>
        <v>0</v>
      </c>
      <c r="BH13" s="15">
        <v>0</v>
      </c>
      <c r="BI13" s="16">
        <f t="shared" si="30"/>
        <v>0</v>
      </c>
      <c r="BJ13" s="15">
        <v>0</v>
      </c>
      <c r="BK13" s="16">
        <f t="shared" si="31"/>
        <v>0</v>
      </c>
      <c r="BL13" s="15">
        <v>0</v>
      </c>
      <c r="BM13" s="16">
        <f t="shared" si="0"/>
        <v>0</v>
      </c>
      <c r="BN13" s="15">
        <v>0</v>
      </c>
      <c r="BO13" s="16">
        <f t="shared" si="32"/>
        <v>0</v>
      </c>
      <c r="BP13" s="15">
        <v>0</v>
      </c>
      <c r="BQ13" s="16">
        <f t="shared" si="33"/>
        <v>0</v>
      </c>
      <c r="BR13" s="22">
        <f t="shared" si="34"/>
        <v>1602</v>
      </c>
      <c r="BS13" s="55">
        <v>17</v>
      </c>
      <c r="BT13">
        <v>11</v>
      </c>
      <c r="BU13" s="47">
        <f t="shared" si="35"/>
        <v>1278.7356321839081</v>
      </c>
      <c r="BV13" s="47">
        <f t="shared" si="36"/>
        <v>102.29885057471266</v>
      </c>
      <c r="BW13" s="47">
        <f t="shared" si="37"/>
        <v>220.9655172413793</v>
      </c>
      <c r="BX13" s="47">
        <f t="shared" si="38"/>
        <v>1602</v>
      </c>
    </row>
    <row r="14" spans="1:76" ht="15" thickBot="1" x14ac:dyDescent="0.35">
      <c r="A14" s="14" t="s">
        <v>46</v>
      </c>
      <c r="B14" s="15">
        <v>2</v>
      </c>
      <c r="C14" s="16">
        <f t="shared" si="1"/>
        <v>140</v>
      </c>
      <c r="D14" s="15">
        <v>3</v>
      </c>
      <c r="E14" s="16">
        <f t="shared" si="2"/>
        <v>81</v>
      </c>
      <c r="F14" s="15">
        <v>0</v>
      </c>
      <c r="G14" s="16">
        <f t="shared" si="3"/>
        <v>0</v>
      </c>
      <c r="H14" s="15">
        <v>3</v>
      </c>
      <c r="I14" s="16">
        <f t="shared" si="4"/>
        <v>204</v>
      </c>
      <c r="J14" s="15"/>
      <c r="K14" s="16">
        <f t="shared" si="5"/>
        <v>0</v>
      </c>
      <c r="L14" s="15">
        <v>1</v>
      </c>
      <c r="M14" s="16">
        <f t="shared" si="39"/>
        <v>70</v>
      </c>
      <c r="N14" s="15">
        <v>0</v>
      </c>
      <c r="O14" s="16">
        <f t="shared" si="7"/>
        <v>0</v>
      </c>
      <c r="P14" s="15">
        <v>0</v>
      </c>
      <c r="Q14" s="16">
        <f t="shared" si="8"/>
        <v>0</v>
      </c>
      <c r="R14" s="15">
        <v>0</v>
      </c>
      <c r="S14" s="16">
        <f t="shared" si="9"/>
        <v>0</v>
      </c>
      <c r="T14" s="15">
        <v>1</v>
      </c>
      <c r="U14" s="16">
        <f t="shared" si="10"/>
        <v>133</v>
      </c>
      <c r="V14" s="15">
        <v>0</v>
      </c>
      <c r="W14" s="16">
        <f t="shared" si="11"/>
        <v>0</v>
      </c>
      <c r="X14" s="15">
        <v>1</v>
      </c>
      <c r="Y14" s="16">
        <f t="shared" si="12"/>
        <v>68</v>
      </c>
      <c r="Z14" s="15">
        <v>1</v>
      </c>
      <c r="AA14" s="16">
        <f t="shared" si="13"/>
        <v>86</v>
      </c>
      <c r="AB14" s="15">
        <v>0</v>
      </c>
      <c r="AC14" s="16">
        <f t="shared" si="14"/>
        <v>0</v>
      </c>
      <c r="AD14" s="15"/>
      <c r="AE14" s="16">
        <f t="shared" si="15"/>
        <v>0</v>
      </c>
      <c r="AF14" s="15">
        <v>0</v>
      </c>
      <c r="AG14" s="16">
        <f t="shared" si="16"/>
        <v>0</v>
      </c>
      <c r="AH14" s="15">
        <v>0</v>
      </c>
      <c r="AI14" s="16">
        <f t="shared" si="17"/>
        <v>0</v>
      </c>
      <c r="AJ14" s="15">
        <v>0</v>
      </c>
      <c r="AK14" s="16">
        <f t="shared" si="18"/>
        <v>0</v>
      </c>
      <c r="AL14" s="15">
        <v>0</v>
      </c>
      <c r="AM14" s="16">
        <f t="shared" si="19"/>
        <v>0</v>
      </c>
      <c r="AN14" s="15">
        <v>0</v>
      </c>
      <c r="AO14" s="16">
        <f t="shared" si="20"/>
        <v>0</v>
      </c>
      <c r="AP14" s="15">
        <v>0</v>
      </c>
      <c r="AQ14" s="16">
        <f t="shared" si="21"/>
        <v>0</v>
      </c>
      <c r="AR14" s="15">
        <v>1</v>
      </c>
      <c r="AS14" s="16">
        <f t="shared" si="22"/>
        <v>47</v>
      </c>
      <c r="AT14" s="15"/>
      <c r="AU14" s="16">
        <f t="shared" si="23"/>
        <v>0</v>
      </c>
      <c r="AV14" s="15">
        <v>0</v>
      </c>
      <c r="AW14" s="16">
        <f t="shared" si="24"/>
        <v>0</v>
      </c>
      <c r="AX14" s="15">
        <v>0</v>
      </c>
      <c r="AY14" s="16">
        <f t="shared" si="25"/>
        <v>0</v>
      </c>
      <c r="AZ14" s="15">
        <v>0</v>
      </c>
      <c r="BA14" s="16">
        <f t="shared" si="26"/>
        <v>0</v>
      </c>
      <c r="BB14" s="15">
        <v>0</v>
      </c>
      <c r="BC14" s="16">
        <f t="shared" si="27"/>
        <v>0</v>
      </c>
      <c r="BD14" s="15">
        <v>0</v>
      </c>
      <c r="BE14" s="16">
        <f t="shared" si="28"/>
        <v>0</v>
      </c>
      <c r="BF14" s="15">
        <v>0</v>
      </c>
      <c r="BG14" s="16">
        <f t="shared" si="29"/>
        <v>0</v>
      </c>
      <c r="BH14" s="15">
        <v>0</v>
      </c>
      <c r="BI14" s="16">
        <f t="shared" si="30"/>
        <v>0</v>
      </c>
      <c r="BJ14" s="15">
        <v>0</v>
      </c>
      <c r="BK14" s="16">
        <f t="shared" si="31"/>
        <v>0</v>
      </c>
      <c r="BL14" s="15">
        <v>0</v>
      </c>
      <c r="BM14" s="16">
        <f t="shared" si="0"/>
        <v>0</v>
      </c>
      <c r="BN14" s="15">
        <v>0</v>
      </c>
      <c r="BO14" s="16">
        <f t="shared" si="32"/>
        <v>0</v>
      </c>
      <c r="BP14" s="15">
        <v>0</v>
      </c>
      <c r="BQ14" s="16">
        <f t="shared" si="33"/>
        <v>0</v>
      </c>
      <c r="BR14" s="22">
        <f t="shared" si="34"/>
        <v>829</v>
      </c>
      <c r="BS14" s="55">
        <v>8</v>
      </c>
      <c r="BT14">
        <v>12</v>
      </c>
      <c r="BU14" s="47">
        <f t="shared" si="35"/>
        <v>661.71775223499355</v>
      </c>
      <c r="BV14" s="47">
        <f t="shared" si="36"/>
        <v>52.937420178799485</v>
      </c>
      <c r="BW14" s="47">
        <f t="shared" si="37"/>
        <v>114.34482758620689</v>
      </c>
      <c r="BX14" s="47">
        <f>BU14+BV14+BW14</f>
        <v>828.99999999999989</v>
      </c>
    </row>
    <row r="15" spans="1:76" ht="15" thickBot="1" x14ac:dyDescent="0.35">
      <c r="A15" s="14" t="s">
        <v>47</v>
      </c>
      <c r="B15" s="15"/>
      <c r="C15" s="16">
        <f t="shared" si="1"/>
        <v>0</v>
      </c>
      <c r="D15" s="15"/>
      <c r="E15" s="16">
        <f t="shared" si="2"/>
        <v>0</v>
      </c>
      <c r="F15" s="15"/>
      <c r="G15" s="16">
        <f t="shared" si="3"/>
        <v>0</v>
      </c>
      <c r="H15" s="15"/>
      <c r="I15" s="16">
        <f t="shared" si="4"/>
        <v>0</v>
      </c>
      <c r="J15" s="15"/>
      <c r="K15" s="16">
        <f t="shared" si="5"/>
        <v>0</v>
      </c>
      <c r="L15" s="15"/>
      <c r="M15" s="16">
        <f t="shared" si="39"/>
        <v>0</v>
      </c>
      <c r="N15" s="15"/>
      <c r="O15" s="16">
        <f t="shared" si="7"/>
        <v>0</v>
      </c>
      <c r="P15" s="15"/>
      <c r="Q15" s="16">
        <f t="shared" si="8"/>
        <v>0</v>
      </c>
      <c r="R15" s="15"/>
      <c r="S15" s="16">
        <f t="shared" si="9"/>
        <v>0</v>
      </c>
      <c r="T15" s="15"/>
      <c r="U15" s="16">
        <f t="shared" si="10"/>
        <v>0</v>
      </c>
      <c r="V15" s="15"/>
      <c r="W15" s="16">
        <f t="shared" si="11"/>
        <v>0</v>
      </c>
      <c r="X15" s="15"/>
      <c r="Y15" s="16">
        <f t="shared" si="12"/>
        <v>0</v>
      </c>
      <c r="Z15" s="15"/>
      <c r="AA15" s="16">
        <f t="shared" si="13"/>
        <v>0</v>
      </c>
      <c r="AB15" s="15"/>
      <c r="AC15" s="16">
        <f t="shared" si="14"/>
        <v>0</v>
      </c>
      <c r="AD15" s="15"/>
      <c r="AE15" s="16">
        <f t="shared" si="15"/>
        <v>0</v>
      </c>
      <c r="AF15" s="15"/>
      <c r="AG15" s="16">
        <f t="shared" si="16"/>
        <v>0</v>
      </c>
      <c r="AH15" s="15"/>
      <c r="AI15" s="16">
        <f t="shared" si="17"/>
        <v>0</v>
      </c>
      <c r="AJ15" s="15"/>
      <c r="AK15" s="16">
        <f t="shared" si="18"/>
        <v>0</v>
      </c>
      <c r="AL15" s="15"/>
      <c r="AM15" s="16">
        <f t="shared" si="19"/>
        <v>0</v>
      </c>
      <c r="AN15" s="15"/>
      <c r="AO15" s="16">
        <f t="shared" si="20"/>
        <v>0</v>
      </c>
      <c r="AP15" s="15"/>
      <c r="AQ15" s="16">
        <f t="shared" si="21"/>
        <v>0</v>
      </c>
      <c r="AR15" s="15"/>
      <c r="AS15" s="16">
        <f t="shared" si="22"/>
        <v>0</v>
      </c>
      <c r="AT15" s="15"/>
      <c r="AU15" s="16">
        <f t="shared" si="23"/>
        <v>0</v>
      </c>
      <c r="AV15" s="15"/>
      <c r="AW15" s="16">
        <f t="shared" si="24"/>
        <v>0</v>
      </c>
      <c r="AX15" s="15"/>
      <c r="AY15" s="16">
        <f t="shared" si="25"/>
        <v>0</v>
      </c>
      <c r="AZ15" s="15"/>
      <c r="BA15" s="16">
        <f t="shared" si="26"/>
        <v>0</v>
      </c>
      <c r="BB15" s="15"/>
      <c r="BC15" s="16">
        <f t="shared" si="27"/>
        <v>0</v>
      </c>
      <c r="BD15" s="15"/>
      <c r="BE15" s="16">
        <f t="shared" si="28"/>
        <v>0</v>
      </c>
      <c r="BF15" s="15"/>
      <c r="BG15" s="16">
        <f t="shared" si="29"/>
        <v>0</v>
      </c>
      <c r="BH15" s="15"/>
      <c r="BI15" s="16">
        <f t="shared" si="30"/>
        <v>0</v>
      </c>
      <c r="BJ15" s="15"/>
      <c r="BK15" s="16">
        <f t="shared" si="31"/>
        <v>0</v>
      </c>
      <c r="BL15" s="15"/>
      <c r="BM15" s="16">
        <f t="shared" si="0"/>
        <v>0</v>
      </c>
      <c r="BN15" s="15"/>
      <c r="BO15" s="16">
        <f t="shared" si="32"/>
        <v>0</v>
      </c>
      <c r="BP15" s="15"/>
      <c r="BQ15" s="16">
        <f t="shared" si="33"/>
        <v>0</v>
      </c>
      <c r="BR15" s="22">
        <f t="shared" si="34"/>
        <v>0</v>
      </c>
      <c r="BS15" s="55"/>
      <c r="BT15">
        <v>13</v>
      </c>
      <c r="BU15" s="47">
        <f t="shared" si="35"/>
        <v>0</v>
      </c>
      <c r="BV15" s="47">
        <f t="shared" si="36"/>
        <v>0</v>
      </c>
      <c r="BW15" s="47">
        <f t="shared" si="37"/>
        <v>0</v>
      </c>
      <c r="BX15" s="47">
        <f t="shared" si="38"/>
        <v>0</v>
      </c>
    </row>
    <row r="16" spans="1:76" ht="15" thickBot="1" x14ac:dyDescent="0.35">
      <c r="A16" s="54" t="s">
        <v>48</v>
      </c>
      <c r="B16" s="36">
        <v>1</v>
      </c>
      <c r="C16" s="37">
        <f t="shared" si="1"/>
        <v>70</v>
      </c>
      <c r="D16" s="15">
        <v>6</v>
      </c>
      <c r="E16" s="16">
        <f t="shared" si="2"/>
        <v>162</v>
      </c>
      <c r="F16" s="15">
        <v>1</v>
      </c>
      <c r="G16" s="16">
        <f t="shared" si="3"/>
        <v>54</v>
      </c>
      <c r="H16" s="36">
        <v>7</v>
      </c>
      <c r="I16" s="37">
        <f t="shared" si="4"/>
        <v>476</v>
      </c>
      <c r="J16" s="15"/>
      <c r="K16" s="16">
        <f t="shared" si="5"/>
        <v>0</v>
      </c>
      <c r="L16" s="36">
        <v>7</v>
      </c>
      <c r="M16" s="37">
        <f t="shared" si="39"/>
        <v>490</v>
      </c>
      <c r="N16" s="36">
        <v>0</v>
      </c>
      <c r="O16" s="37">
        <f t="shared" si="7"/>
        <v>0</v>
      </c>
      <c r="P16" s="36">
        <v>0</v>
      </c>
      <c r="Q16" s="37">
        <f t="shared" si="8"/>
        <v>0</v>
      </c>
      <c r="R16" s="15">
        <v>0</v>
      </c>
      <c r="S16" s="16">
        <f t="shared" si="9"/>
        <v>0</v>
      </c>
      <c r="T16" s="36">
        <v>2</v>
      </c>
      <c r="U16" s="37">
        <f t="shared" si="10"/>
        <v>266</v>
      </c>
      <c r="V16" s="36">
        <v>1</v>
      </c>
      <c r="W16" s="37">
        <f t="shared" si="11"/>
        <v>63</v>
      </c>
      <c r="X16" s="36">
        <v>1</v>
      </c>
      <c r="Y16" s="37">
        <f t="shared" si="12"/>
        <v>68</v>
      </c>
      <c r="Z16" s="36">
        <v>1</v>
      </c>
      <c r="AA16" s="37">
        <f t="shared" si="13"/>
        <v>86</v>
      </c>
      <c r="AB16" s="15">
        <v>0</v>
      </c>
      <c r="AC16" s="16">
        <f t="shared" si="14"/>
        <v>0</v>
      </c>
      <c r="AD16" s="15"/>
      <c r="AE16" s="16">
        <f t="shared" si="15"/>
        <v>0</v>
      </c>
      <c r="AF16" s="36">
        <v>0</v>
      </c>
      <c r="AG16" s="37">
        <f t="shared" si="16"/>
        <v>0</v>
      </c>
      <c r="AH16" s="15">
        <v>0</v>
      </c>
      <c r="AI16" s="16">
        <f t="shared" si="17"/>
        <v>0</v>
      </c>
      <c r="AJ16" s="15">
        <v>0</v>
      </c>
      <c r="AK16" s="16">
        <f t="shared" si="18"/>
        <v>0</v>
      </c>
      <c r="AL16" s="36">
        <v>0</v>
      </c>
      <c r="AM16" s="37">
        <f t="shared" si="19"/>
        <v>0</v>
      </c>
      <c r="AN16" s="15">
        <v>1</v>
      </c>
      <c r="AO16" s="16">
        <f t="shared" si="20"/>
        <v>22</v>
      </c>
      <c r="AP16" s="36">
        <v>1</v>
      </c>
      <c r="AQ16" s="37">
        <f t="shared" si="21"/>
        <v>92</v>
      </c>
      <c r="AR16" s="15">
        <v>1</v>
      </c>
      <c r="AS16" s="16">
        <f t="shared" si="22"/>
        <v>47</v>
      </c>
      <c r="AT16" s="15"/>
      <c r="AU16" s="16">
        <f t="shared" si="23"/>
        <v>0</v>
      </c>
      <c r="AV16" s="15"/>
      <c r="AW16" s="16">
        <f t="shared" si="24"/>
        <v>0</v>
      </c>
      <c r="AX16" s="15">
        <v>0</v>
      </c>
      <c r="AY16" s="16">
        <f t="shared" si="25"/>
        <v>0</v>
      </c>
      <c r="AZ16" s="15">
        <v>0</v>
      </c>
      <c r="BA16" s="16">
        <f t="shared" si="26"/>
        <v>0</v>
      </c>
      <c r="BB16" s="36">
        <v>0</v>
      </c>
      <c r="BC16" s="37">
        <f t="shared" si="27"/>
        <v>0</v>
      </c>
      <c r="BD16" s="15">
        <v>0</v>
      </c>
      <c r="BE16" s="16">
        <f t="shared" si="28"/>
        <v>0</v>
      </c>
      <c r="BF16" s="15">
        <v>0</v>
      </c>
      <c r="BG16" s="16">
        <f t="shared" si="29"/>
        <v>0</v>
      </c>
      <c r="BH16" s="15">
        <v>0</v>
      </c>
      <c r="BI16" s="16">
        <f t="shared" si="30"/>
        <v>0</v>
      </c>
      <c r="BJ16" s="36">
        <v>0</v>
      </c>
      <c r="BK16" s="37">
        <f t="shared" si="31"/>
        <v>0</v>
      </c>
      <c r="BL16" s="36">
        <v>0</v>
      </c>
      <c r="BM16" s="37">
        <f t="shared" si="0"/>
        <v>0</v>
      </c>
      <c r="BN16" s="36">
        <v>0</v>
      </c>
      <c r="BO16" s="37">
        <f t="shared" si="32"/>
        <v>0</v>
      </c>
      <c r="BP16" s="36">
        <v>0</v>
      </c>
      <c r="BQ16" s="37">
        <f t="shared" si="33"/>
        <v>0</v>
      </c>
      <c r="BR16" s="22">
        <f t="shared" si="34"/>
        <v>1896</v>
      </c>
      <c r="BS16" s="55">
        <v>20</v>
      </c>
      <c r="BT16">
        <v>14</v>
      </c>
      <c r="BU16" s="47">
        <f t="shared" si="35"/>
        <v>1513.4099616858236</v>
      </c>
      <c r="BV16" s="47">
        <f t="shared" si="36"/>
        <v>121.07279693486589</v>
      </c>
      <c r="BW16" s="47">
        <f t="shared" si="37"/>
        <v>261.51724137931035</v>
      </c>
      <c r="BX16" s="47">
        <f t="shared" si="38"/>
        <v>1896</v>
      </c>
    </row>
    <row r="17" spans="1:76" ht="15" thickBot="1" x14ac:dyDescent="0.35">
      <c r="A17" s="70" t="s">
        <v>49</v>
      </c>
      <c r="B17" s="15">
        <v>3</v>
      </c>
      <c r="C17" s="16">
        <f>$C$2*B17</f>
        <v>213</v>
      </c>
      <c r="D17" s="15">
        <v>5</v>
      </c>
      <c r="E17" s="16">
        <f t="shared" si="2"/>
        <v>135</v>
      </c>
      <c r="F17" s="15">
        <v>1</v>
      </c>
      <c r="G17" s="16">
        <f t="shared" si="3"/>
        <v>54</v>
      </c>
      <c r="H17" s="15">
        <v>5</v>
      </c>
      <c r="I17" s="16">
        <f>$I$2*H17</f>
        <v>350</v>
      </c>
      <c r="J17" s="15"/>
      <c r="K17" s="16">
        <f t="shared" si="5"/>
        <v>0</v>
      </c>
      <c r="L17" s="15">
        <v>5</v>
      </c>
      <c r="M17" s="16">
        <f>$M$2*L17</f>
        <v>355</v>
      </c>
      <c r="N17" s="15">
        <v>1</v>
      </c>
      <c r="O17" s="16">
        <f>$O$2*N17</f>
        <v>128</v>
      </c>
      <c r="P17" s="15">
        <v>0</v>
      </c>
      <c r="Q17" s="16">
        <f>$Q$2*P17</f>
        <v>0</v>
      </c>
      <c r="R17" s="15">
        <v>0</v>
      </c>
      <c r="S17" s="16">
        <f t="shared" si="9"/>
        <v>0</v>
      </c>
      <c r="T17" s="15">
        <v>0</v>
      </c>
      <c r="U17" s="16">
        <f>$U$2*T17</f>
        <v>0</v>
      </c>
      <c r="V17" s="15">
        <v>2</v>
      </c>
      <c r="W17" s="16">
        <f>$W$2*V17</f>
        <v>130</v>
      </c>
      <c r="X17" s="15">
        <v>4</v>
      </c>
      <c r="Y17" s="16">
        <f>$Y$2*X17</f>
        <v>288</v>
      </c>
      <c r="Z17" s="15">
        <v>1</v>
      </c>
      <c r="AA17" s="16">
        <f>$AA$2*Z17</f>
        <v>88</v>
      </c>
      <c r="AB17" s="15"/>
      <c r="AC17" s="16">
        <f t="shared" si="14"/>
        <v>0</v>
      </c>
      <c r="AD17" s="15"/>
      <c r="AE17" s="16">
        <f t="shared" si="15"/>
        <v>0</v>
      </c>
      <c r="AF17" s="15">
        <v>0</v>
      </c>
      <c r="AG17" s="16">
        <f>$AG$2*AF17</f>
        <v>0</v>
      </c>
      <c r="AH17" s="15">
        <v>0</v>
      </c>
      <c r="AI17" s="16">
        <f t="shared" si="17"/>
        <v>0</v>
      </c>
      <c r="AJ17" s="15">
        <v>0</v>
      </c>
      <c r="AK17" s="16">
        <f t="shared" si="18"/>
        <v>0</v>
      </c>
      <c r="AL17" s="15">
        <v>0</v>
      </c>
      <c r="AM17" s="16">
        <f>$AM$2*AL17</f>
        <v>0</v>
      </c>
      <c r="AN17" s="15">
        <v>0</v>
      </c>
      <c r="AO17" s="16">
        <f t="shared" si="20"/>
        <v>0</v>
      </c>
      <c r="AP17" s="15">
        <v>0</v>
      </c>
      <c r="AQ17" s="16">
        <f>$AQ$2*AP17</f>
        <v>0</v>
      </c>
      <c r="AR17" s="15">
        <v>0</v>
      </c>
      <c r="AS17" s="16">
        <f t="shared" si="22"/>
        <v>0</v>
      </c>
      <c r="AT17" s="15"/>
      <c r="AU17" s="16">
        <f t="shared" si="23"/>
        <v>0</v>
      </c>
      <c r="AV17" s="15"/>
      <c r="AW17" s="16">
        <f t="shared" si="24"/>
        <v>0</v>
      </c>
      <c r="AX17" s="15">
        <v>1</v>
      </c>
      <c r="AY17" s="16">
        <f t="shared" si="25"/>
        <v>110</v>
      </c>
      <c r="AZ17" s="15">
        <v>0</v>
      </c>
      <c r="BA17" s="16">
        <f t="shared" si="26"/>
        <v>0</v>
      </c>
      <c r="BB17" s="15">
        <v>0</v>
      </c>
      <c r="BC17" s="16">
        <f>$BC$2*BB17</f>
        <v>0</v>
      </c>
      <c r="BD17" s="15">
        <v>0</v>
      </c>
      <c r="BE17" s="16">
        <f t="shared" si="28"/>
        <v>0</v>
      </c>
      <c r="BF17" s="15">
        <v>0</v>
      </c>
      <c r="BG17" s="16">
        <f t="shared" si="29"/>
        <v>0</v>
      </c>
      <c r="BH17" s="15">
        <v>10</v>
      </c>
      <c r="BI17" s="16">
        <f t="shared" si="30"/>
        <v>10</v>
      </c>
      <c r="BJ17" s="15"/>
      <c r="BK17" s="16">
        <f>$BK$2*BJ17</f>
        <v>0</v>
      </c>
      <c r="BL17" s="15">
        <v>0</v>
      </c>
      <c r="BM17" s="16">
        <f>$BM$2*BL17</f>
        <v>0</v>
      </c>
      <c r="BN17" s="15">
        <v>1</v>
      </c>
      <c r="BO17" s="16">
        <f>$BO$2*BN17</f>
        <v>65</v>
      </c>
      <c r="BP17" s="15">
        <v>0</v>
      </c>
      <c r="BQ17" s="16">
        <f>$BQ$2*BP17</f>
        <v>0</v>
      </c>
      <c r="BR17" s="22">
        <f t="shared" si="34"/>
        <v>1926</v>
      </c>
      <c r="BS17" s="55">
        <v>18</v>
      </c>
      <c r="BT17">
        <v>15</v>
      </c>
      <c r="BU17" s="47">
        <f t="shared" si="35"/>
        <v>1537.3563218390805</v>
      </c>
      <c r="BV17" s="47">
        <f t="shared" si="36"/>
        <v>122.98850574712644</v>
      </c>
      <c r="BW17" s="47">
        <f t="shared" si="37"/>
        <v>265.65517241379314</v>
      </c>
      <c r="BX17" s="47">
        <f t="shared" si="38"/>
        <v>1926</v>
      </c>
    </row>
    <row r="18" spans="1:76" ht="15" thickBot="1" x14ac:dyDescent="0.35">
      <c r="A18" s="14" t="s">
        <v>50</v>
      </c>
      <c r="B18" s="15">
        <v>1</v>
      </c>
      <c r="C18" s="16">
        <f t="shared" ref="C18:C33" si="40">$C$2*B18</f>
        <v>71</v>
      </c>
      <c r="D18" s="15">
        <v>10</v>
      </c>
      <c r="E18" s="16">
        <f t="shared" si="2"/>
        <v>270</v>
      </c>
      <c r="F18" s="15">
        <v>6</v>
      </c>
      <c r="G18" s="16">
        <f t="shared" si="3"/>
        <v>324</v>
      </c>
      <c r="H18" s="15">
        <v>3</v>
      </c>
      <c r="I18" s="16">
        <f t="shared" ref="I18:I33" si="41">$I$2*H18</f>
        <v>210</v>
      </c>
      <c r="J18" s="15"/>
      <c r="K18" s="16">
        <f t="shared" si="5"/>
        <v>0</v>
      </c>
      <c r="L18" s="15">
        <v>2</v>
      </c>
      <c r="M18" s="16">
        <f t="shared" ref="M18:M33" si="42">$M$2*L18</f>
        <v>142</v>
      </c>
      <c r="N18" s="15">
        <v>0</v>
      </c>
      <c r="O18" s="16">
        <f t="shared" ref="O18:O33" si="43">$O$2*N18</f>
        <v>0</v>
      </c>
      <c r="P18" s="15">
        <v>0</v>
      </c>
      <c r="Q18" s="16">
        <f t="shared" ref="Q18:Q33" si="44">$Q$2*P18</f>
        <v>0</v>
      </c>
      <c r="R18" s="15">
        <v>0</v>
      </c>
      <c r="S18" s="16">
        <f t="shared" si="9"/>
        <v>0</v>
      </c>
      <c r="T18" s="15">
        <v>3</v>
      </c>
      <c r="U18" s="16">
        <f t="shared" ref="U18:U33" si="45">$U$2*T18</f>
        <v>420</v>
      </c>
      <c r="V18" s="15">
        <v>4</v>
      </c>
      <c r="W18" s="16">
        <f t="shared" ref="W18:W33" si="46">$W$2*V18</f>
        <v>260</v>
      </c>
      <c r="X18" s="15">
        <v>7</v>
      </c>
      <c r="Y18" s="16">
        <f t="shared" ref="Y18:Y33" si="47">$Y$2*X18</f>
        <v>504</v>
      </c>
      <c r="Z18" s="15">
        <v>1</v>
      </c>
      <c r="AA18" s="16">
        <f t="shared" ref="AA18:AA33" si="48">$AA$2*Z18</f>
        <v>88</v>
      </c>
      <c r="AB18" s="15">
        <v>0</v>
      </c>
      <c r="AC18" s="16">
        <f t="shared" si="14"/>
        <v>0</v>
      </c>
      <c r="AD18" s="15"/>
      <c r="AE18" s="16">
        <f t="shared" si="15"/>
        <v>0</v>
      </c>
      <c r="AF18" s="15">
        <v>0</v>
      </c>
      <c r="AG18" s="16">
        <f t="shared" ref="AG18:AG33" si="49">$AG$2*AF18</f>
        <v>0</v>
      </c>
      <c r="AH18" s="15">
        <v>1</v>
      </c>
      <c r="AI18" s="16">
        <f t="shared" si="17"/>
        <v>180</v>
      </c>
      <c r="AJ18" s="15">
        <v>0</v>
      </c>
      <c r="AK18" s="16">
        <f t="shared" si="18"/>
        <v>0</v>
      </c>
      <c r="AL18" s="15">
        <v>0</v>
      </c>
      <c r="AM18" s="16">
        <f t="shared" ref="AM18:AM33" si="50">$AM$2*AL18</f>
        <v>0</v>
      </c>
      <c r="AN18" s="15">
        <v>0</v>
      </c>
      <c r="AO18" s="16">
        <f t="shared" si="20"/>
        <v>0</v>
      </c>
      <c r="AP18" s="15">
        <v>0</v>
      </c>
      <c r="AQ18" s="16">
        <f t="shared" ref="AQ18:AQ33" si="51">$AQ$2*AP18</f>
        <v>0</v>
      </c>
      <c r="AR18" s="15">
        <v>2</v>
      </c>
      <c r="AS18" s="16">
        <f t="shared" si="22"/>
        <v>94</v>
      </c>
      <c r="AT18" s="15"/>
      <c r="AU18" s="16">
        <f t="shared" si="23"/>
        <v>0</v>
      </c>
      <c r="AV18" s="15"/>
      <c r="AW18" s="16">
        <f t="shared" si="24"/>
        <v>0</v>
      </c>
      <c r="AX18" s="15">
        <v>0</v>
      </c>
      <c r="AY18" s="16">
        <f t="shared" si="25"/>
        <v>0</v>
      </c>
      <c r="AZ18" s="15">
        <v>0</v>
      </c>
      <c r="BA18" s="16">
        <f t="shared" si="26"/>
        <v>0</v>
      </c>
      <c r="BB18" s="15">
        <v>0</v>
      </c>
      <c r="BC18" s="16">
        <f t="shared" ref="BC18:BC33" si="52">$BC$2*BB18</f>
        <v>0</v>
      </c>
      <c r="BD18" s="15">
        <v>0</v>
      </c>
      <c r="BE18" s="16">
        <f t="shared" si="28"/>
        <v>0</v>
      </c>
      <c r="BF18" s="15">
        <v>0</v>
      </c>
      <c r="BG18" s="16">
        <f t="shared" si="29"/>
        <v>0</v>
      </c>
      <c r="BH18" s="15">
        <v>0</v>
      </c>
      <c r="BI18" s="16">
        <f t="shared" si="30"/>
        <v>0</v>
      </c>
      <c r="BJ18" s="15">
        <v>0</v>
      </c>
      <c r="BK18" s="16">
        <f t="shared" ref="BK18:BK33" si="53">$BK$2*BJ18</f>
        <v>0</v>
      </c>
      <c r="BL18" s="15">
        <v>0</v>
      </c>
      <c r="BM18" s="16">
        <f t="shared" ref="BM18:BM33" si="54">$BM$2*BL18</f>
        <v>0</v>
      </c>
      <c r="BN18" s="15">
        <v>1</v>
      </c>
      <c r="BO18" s="16">
        <f t="shared" ref="BO18:BO33" si="55">$BO$2*BN18</f>
        <v>65</v>
      </c>
      <c r="BP18" s="15">
        <v>0</v>
      </c>
      <c r="BQ18" s="16">
        <f t="shared" ref="BQ18:BQ33" si="56">$BQ$2*BP18</f>
        <v>0</v>
      </c>
      <c r="BR18" s="22">
        <f t="shared" si="34"/>
        <v>2628</v>
      </c>
      <c r="BS18" s="55">
        <v>25</v>
      </c>
      <c r="BT18">
        <v>16</v>
      </c>
      <c r="BU18" s="47">
        <f t="shared" si="35"/>
        <v>2097.7011494252874</v>
      </c>
      <c r="BV18" s="47">
        <f t="shared" si="36"/>
        <v>167.81609195402299</v>
      </c>
      <c r="BW18" s="47">
        <f t="shared" si="37"/>
        <v>362.48275862068965</v>
      </c>
      <c r="BX18" s="47">
        <f t="shared" si="38"/>
        <v>2628</v>
      </c>
    </row>
    <row r="19" spans="1:76" ht="15" thickBot="1" x14ac:dyDescent="0.35">
      <c r="A19" s="14" t="s">
        <v>51</v>
      </c>
      <c r="B19" s="15">
        <v>3</v>
      </c>
      <c r="C19" s="16">
        <f t="shared" si="40"/>
        <v>213</v>
      </c>
      <c r="D19" s="15">
        <v>7</v>
      </c>
      <c r="E19" s="16">
        <f t="shared" si="2"/>
        <v>189</v>
      </c>
      <c r="F19" s="15">
        <v>0</v>
      </c>
      <c r="G19" s="16">
        <f t="shared" si="3"/>
        <v>0</v>
      </c>
      <c r="H19" s="15">
        <v>0</v>
      </c>
      <c r="I19" s="16">
        <f t="shared" si="41"/>
        <v>0</v>
      </c>
      <c r="J19" s="15"/>
      <c r="K19" s="16">
        <f t="shared" si="5"/>
        <v>0</v>
      </c>
      <c r="L19" s="15">
        <v>9</v>
      </c>
      <c r="M19" s="16">
        <f t="shared" si="42"/>
        <v>639</v>
      </c>
      <c r="N19" s="15">
        <v>0</v>
      </c>
      <c r="O19" s="16">
        <f t="shared" si="43"/>
        <v>0</v>
      </c>
      <c r="P19" s="15">
        <v>0</v>
      </c>
      <c r="Q19" s="16">
        <f t="shared" si="44"/>
        <v>0</v>
      </c>
      <c r="R19" s="15">
        <v>1</v>
      </c>
      <c r="S19" s="16">
        <f t="shared" si="9"/>
        <v>145</v>
      </c>
      <c r="T19" s="15">
        <v>7</v>
      </c>
      <c r="U19" s="16">
        <f t="shared" si="45"/>
        <v>980</v>
      </c>
      <c r="V19" s="15">
        <v>0</v>
      </c>
      <c r="W19" s="16">
        <f t="shared" si="46"/>
        <v>0</v>
      </c>
      <c r="X19" s="15">
        <v>12</v>
      </c>
      <c r="Y19" s="16">
        <f t="shared" si="47"/>
        <v>864</v>
      </c>
      <c r="Z19" s="15">
        <v>0</v>
      </c>
      <c r="AA19" s="16">
        <f t="shared" si="48"/>
        <v>0</v>
      </c>
      <c r="AB19" s="15">
        <v>0</v>
      </c>
      <c r="AC19" s="16">
        <f t="shared" si="14"/>
        <v>0</v>
      </c>
      <c r="AD19" s="15"/>
      <c r="AE19" s="16">
        <f t="shared" si="15"/>
        <v>0</v>
      </c>
      <c r="AF19" s="15">
        <v>0</v>
      </c>
      <c r="AG19" s="16">
        <f t="shared" si="49"/>
        <v>0</v>
      </c>
      <c r="AH19" s="15">
        <v>0</v>
      </c>
      <c r="AI19" s="16">
        <f t="shared" si="17"/>
        <v>0</v>
      </c>
      <c r="AJ19" s="15">
        <v>2</v>
      </c>
      <c r="AK19" s="16">
        <f t="shared" si="18"/>
        <v>290</v>
      </c>
      <c r="AL19" s="15">
        <v>0</v>
      </c>
      <c r="AM19" s="16">
        <f t="shared" si="50"/>
        <v>0</v>
      </c>
      <c r="AN19" s="15">
        <v>0</v>
      </c>
      <c r="AO19" s="16">
        <f t="shared" si="20"/>
        <v>0</v>
      </c>
      <c r="AP19" s="15">
        <v>0</v>
      </c>
      <c r="AQ19" s="16">
        <f t="shared" si="51"/>
        <v>0</v>
      </c>
      <c r="AR19" s="15">
        <v>0</v>
      </c>
      <c r="AS19" s="16">
        <f t="shared" si="22"/>
        <v>0</v>
      </c>
      <c r="AT19" s="15"/>
      <c r="AU19" s="16">
        <f t="shared" si="23"/>
        <v>0</v>
      </c>
      <c r="AV19" s="15"/>
      <c r="AW19" s="16">
        <f t="shared" si="24"/>
        <v>0</v>
      </c>
      <c r="AX19" s="15">
        <v>0</v>
      </c>
      <c r="AY19" s="16">
        <f t="shared" si="25"/>
        <v>0</v>
      </c>
      <c r="AZ19" s="15">
        <v>0</v>
      </c>
      <c r="BA19" s="16">
        <f t="shared" si="26"/>
        <v>0</v>
      </c>
      <c r="BB19" s="15">
        <v>0</v>
      </c>
      <c r="BC19" s="16">
        <f t="shared" si="52"/>
        <v>0</v>
      </c>
      <c r="BD19" s="15">
        <v>0</v>
      </c>
      <c r="BE19" s="16">
        <f t="shared" si="28"/>
        <v>0</v>
      </c>
      <c r="BF19" s="15">
        <v>2</v>
      </c>
      <c r="BG19" s="16">
        <f t="shared" si="29"/>
        <v>18</v>
      </c>
      <c r="BH19" s="15">
        <v>0</v>
      </c>
      <c r="BI19" s="16">
        <f t="shared" si="30"/>
        <v>0</v>
      </c>
      <c r="BJ19" s="15">
        <v>1</v>
      </c>
      <c r="BK19" s="16">
        <f t="shared" si="53"/>
        <v>72</v>
      </c>
      <c r="BL19" s="15">
        <v>0</v>
      </c>
      <c r="BM19" s="16">
        <f t="shared" si="54"/>
        <v>0</v>
      </c>
      <c r="BN19" s="15">
        <v>0</v>
      </c>
      <c r="BO19" s="16">
        <f t="shared" si="55"/>
        <v>0</v>
      </c>
      <c r="BP19" s="15">
        <v>0</v>
      </c>
      <c r="BQ19" s="16">
        <f t="shared" si="56"/>
        <v>0</v>
      </c>
      <c r="BR19" s="22">
        <f t="shared" si="34"/>
        <v>3410</v>
      </c>
      <c r="BS19" s="55">
        <v>25</v>
      </c>
      <c r="BT19">
        <v>17</v>
      </c>
      <c r="BU19" s="47">
        <f t="shared" si="35"/>
        <v>2721.9029374201791</v>
      </c>
      <c r="BV19" s="47">
        <f t="shared" si="36"/>
        <v>217.75223499361434</v>
      </c>
      <c r="BW19" s="47">
        <f t="shared" si="37"/>
        <v>470.34482758620697</v>
      </c>
      <c r="BX19" s="47">
        <f t="shared" si="38"/>
        <v>3410.0000000000005</v>
      </c>
    </row>
    <row r="20" spans="1:76" ht="15" thickBot="1" x14ac:dyDescent="0.35">
      <c r="A20" s="14" t="s">
        <v>52</v>
      </c>
      <c r="B20" s="15"/>
      <c r="C20" s="16">
        <f t="shared" si="40"/>
        <v>0</v>
      </c>
      <c r="D20" s="15"/>
      <c r="E20" s="16">
        <f t="shared" si="2"/>
        <v>0</v>
      </c>
      <c r="F20" s="15"/>
      <c r="G20" s="16">
        <f t="shared" si="3"/>
        <v>0</v>
      </c>
      <c r="H20" s="15"/>
      <c r="I20" s="16">
        <f t="shared" si="41"/>
        <v>0</v>
      </c>
      <c r="J20" s="15"/>
      <c r="K20" s="16">
        <f t="shared" si="5"/>
        <v>0</v>
      </c>
      <c r="L20" s="15"/>
      <c r="M20" s="16">
        <f t="shared" si="42"/>
        <v>0</v>
      </c>
      <c r="N20" s="15"/>
      <c r="O20" s="16">
        <f t="shared" si="43"/>
        <v>0</v>
      </c>
      <c r="P20" s="15"/>
      <c r="Q20" s="16">
        <f t="shared" si="44"/>
        <v>0</v>
      </c>
      <c r="R20" s="15"/>
      <c r="S20" s="16">
        <f t="shared" si="9"/>
        <v>0</v>
      </c>
      <c r="T20" s="15"/>
      <c r="U20" s="16">
        <f t="shared" si="45"/>
        <v>0</v>
      </c>
      <c r="V20" s="15"/>
      <c r="W20" s="16">
        <f t="shared" si="46"/>
        <v>0</v>
      </c>
      <c r="X20" s="15"/>
      <c r="Y20" s="16">
        <f t="shared" si="47"/>
        <v>0</v>
      </c>
      <c r="Z20" s="15"/>
      <c r="AA20" s="16">
        <f t="shared" si="48"/>
        <v>0</v>
      </c>
      <c r="AB20" s="15"/>
      <c r="AC20" s="16">
        <f t="shared" si="14"/>
        <v>0</v>
      </c>
      <c r="AD20" s="15"/>
      <c r="AE20" s="16">
        <f t="shared" si="15"/>
        <v>0</v>
      </c>
      <c r="AF20" s="15"/>
      <c r="AG20" s="16">
        <f t="shared" si="49"/>
        <v>0</v>
      </c>
      <c r="AH20" s="15"/>
      <c r="AI20" s="16">
        <f t="shared" si="17"/>
        <v>0</v>
      </c>
      <c r="AJ20" s="15"/>
      <c r="AK20" s="16">
        <f t="shared" si="18"/>
        <v>0</v>
      </c>
      <c r="AL20" s="15"/>
      <c r="AM20" s="16">
        <f t="shared" si="50"/>
        <v>0</v>
      </c>
      <c r="AN20" s="15"/>
      <c r="AO20" s="16">
        <f t="shared" si="20"/>
        <v>0</v>
      </c>
      <c r="AP20" s="15"/>
      <c r="AQ20" s="16">
        <f t="shared" si="51"/>
        <v>0</v>
      </c>
      <c r="AR20" s="15"/>
      <c r="AS20" s="16">
        <f t="shared" si="22"/>
        <v>0</v>
      </c>
      <c r="AT20" s="15"/>
      <c r="AU20" s="16">
        <f t="shared" si="23"/>
        <v>0</v>
      </c>
      <c r="AV20" s="15"/>
      <c r="AW20" s="16">
        <f t="shared" si="24"/>
        <v>0</v>
      </c>
      <c r="AX20" s="15"/>
      <c r="AY20" s="16">
        <f t="shared" si="25"/>
        <v>0</v>
      </c>
      <c r="AZ20" s="15"/>
      <c r="BA20" s="16">
        <f t="shared" si="26"/>
        <v>0</v>
      </c>
      <c r="BB20" s="15"/>
      <c r="BC20" s="16">
        <f t="shared" si="52"/>
        <v>0</v>
      </c>
      <c r="BD20" s="15"/>
      <c r="BE20" s="16">
        <f t="shared" si="28"/>
        <v>0</v>
      </c>
      <c r="BF20" s="15"/>
      <c r="BG20" s="16">
        <f t="shared" si="29"/>
        <v>0</v>
      </c>
      <c r="BH20" s="15"/>
      <c r="BI20" s="16">
        <f t="shared" si="30"/>
        <v>0</v>
      </c>
      <c r="BJ20" s="15"/>
      <c r="BK20" s="16">
        <f t="shared" si="53"/>
        <v>0</v>
      </c>
      <c r="BL20" s="15"/>
      <c r="BM20" s="16">
        <f t="shared" si="54"/>
        <v>0</v>
      </c>
      <c r="BN20" s="15"/>
      <c r="BO20" s="16">
        <f t="shared" si="55"/>
        <v>0</v>
      </c>
      <c r="BP20" s="15"/>
      <c r="BQ20" s="16">
        <f t="shared" si="56"/>
        <v>0</v>
      </c>
      <c r="BR20" s="22">
        <f t="shared" si="34"/>
        <v>0</v>
      </c>
      <c r="BS20" s="55"/>
      <c r="BT20">
        <v>18</v>
      </c>
      <c r="BU20" s="47">
        <f t="shared" si="35"/>
        <v>0</v>
      </c>
      <c r="BV20" s="47">
        <f t="shared" si="36"/>
        <v>0</v>
      </c>
      <c r="BW20" s="47">
        <f t="shared" si="37"/>
        <v>0</v>
      </c>
      <c r="BX20" s="47">
        <f t="shared" si="38"/>
        <v>0</v>
      </c>
    </row>
    <row r="21" spans="1:76" ht="15" thickBot="1" x14ac:dyDescent="0.35">
      <c r="A21" s="14" t="s">
        <v>53</v>
      </c>
      <c r="B21" s="15">
        <v>1</v>
      </c>
      <c r="C21" s="16">
        <f t="shared" si="40"/>
        <v>71</v>
      </c>
      <c r="D21" s="15">
        <v>5</v>
      </c>
      <c r="E21" s="16">
        <f t="shared" si="2"/>
        <v>135</v>
      </c>
      <c r="F21" s="15">
        <v>1</v>
      </c>
      <c r="G21" s="16">
        <f t="shared" si="3"/>
        <v>54</v>
      </c>
      <c r="H21" s="15">
        <v>3</v>
      </c>
      <c r="I21" s="16">
        <f t="shared" si="41"/>
        <v>210</v>
      </c>
      <c r="J21" s="15"/>
      <c r="K21" s="16">
        <f t="shared" si="5"/>
        <v>0</v>
      </c>
      <c r="L21" s="15">
        <v>4</v>
      </c>
      <c r="M21" s="16">
        <f t="shared" si="42"/>
        <v>284</v>
      </c>
      <c r="N21" s="15">
        <v>2</v>
      </c>
      <c r="O21" s="16">
        <f t="shared" si="43"/>
        <v>256</v>
      </c>
      <c r="P21" s="15">
        <v>2</v>
      </c>
      <c r="Q21" s="16">
        <f t="shared" si="44"/>
        <v>276</v>
      </c>
      <c r="R21" s="15">
        <v>0</v>
      </c>
      <c r="S21" s="16">
        <f t="shared" si="9"/>
        <v>0</v>
      </c>
      <c r="T21" s="15">
        <v>4</v>
      </c>
      <c r="U21" s="16">
        <f t="shared" si="45"/>
        <v>560</v>
      </c>
      <c r="V21" s="15">
        <v>1</v>
      </c>
      <c r="W21" s="16">
        <f t="shared" si="46"/>
        <v>65</v>
      </c>
      <c r="X21" s="15">
        <v>2</v>
      </c>
      <c r="Y21" s="16">
        <f t="shared" si="47"/>
        <v>144</v>
      </c>
      <c r="Z21" s="15">
        <v>0</v>
      </c>
      <c r="AA21" s="16">
        <f t="shared" si="48"/>
        <v>0</v>
      </c>
      <c r="AB21" s="15">
        <v>0</v>
      </c>
      <c r="AC21" s="16">
        <f t="shared" si="14"/>
        <v>0</v>
      </c>
      <c r="AD21" s="15"/>
      <c r="AE21" s="16">
        <f t="shared" si="15"/>
        <v>0</v>
      </c>
      <c r="AF21" s="15">
        <v>0</v>
      </c>
      <c r="AG21" s="16">
        <f t="shared" si="49"/>
        <v>0</v>
      </c>
      <c r="AH21" s="15">
        <v>0</v>
      </c>
      <c r="AI21" s="16">
        <f t="shared" si="17"/>
        <v>0</v>
      </c>
      <c r="AJ21" s="15">
        <v>0</v>
      </c>
      <c r="AK21" s="16">
        <f t="shared" si="18"/>
        <v>0</v>
      </c>
      <c r="AL21" s="15">
        <v>0</v>
      </c>
      <c r="AM21" s="16">
        <f t="shared" si="50"/>
        <v>0</v>
      </c>
      <c r="AN21" s="15">
        <v>0</v>
      </c>
      <c r="AO21" s="16">
        <f t="shared" si="20"/>
        <v>0</v>
      </c>
      <c r="AP21" s="15">
        <v>0</v>
      </c>
      <c r="AQ21" s="16">
        <f t="shared" si="51"/>
        <v>0</v>
      </c>
      <c r="AR21" s="15">
        <v>0</v>
      </c>
      <c r="AS21" s="16">
        <f t="shared" si="22"/>
        <v>0</v>
      </c>
      <c r="AT21" s="15"/>
      <c r="AU21" s="16">
        <f t="shared" si="23"/>
        <v>0</v>
      </c>
      <c r="AV21" s="15"/>
      <c r="AW21" s="16">
        <f t="shared" si="24"/>
        <v>0</v>
      </c>
      <c r="AX21" s="15">
        <v>1</v>
      </c>
      <c r="AY21" s="16">
        <f t="shared" si="25"/>
        <v>110</v>
      </c>
      <c r="AZ21" s="15">
        <v>0</v>
      </c>
      <c r="BA21" s="16">
        <f t="shared" si="26"/>
        <v>0</v>
      </c>
      <c r="BB21" s="15">
        <v>0</v>
      </c>
      <c r="BC21" s="16">
        <f t="shared" si="52"/>
        <v>0</v>
      </c>
      <c r="BD21" s="15">
        <v>0</v>
      </c>
      <c r="BE21" s="16">
        <f t="shared" si="28"/>
        <v>0</v>
      </c>
      <c r="BF21" s="15">
        <v>0</v>
      </c>
      <c r="BG21" s="16">
        <f t="shared" si="29"/>
        <v>0</v>
      </c>
      <c r="BH21" s="15">
        <v>5</v>
      </c>
      <c r="BI21" s="16">
        <f t="shared" si="30"/>
        <v>5</v>
      </c>
      <c r="BJ21" s="15">
        <v>0</v>
      </c>
      <c r="BK21" s="16">
        <f t="shared" si="53"/>
        <v>0</v>
      </c>
      <c r="BL21" s="15">
        <v>0</v>
      </c>
      <c r="BM21" s="16">
        <f t="shared" si="54"/>
        <v>0</v>
      </c>
      <c r="BN21" s="15">
        <v>0</v>
      </c>
      <c r="BO21" s="16">
        <f t="shared" si="55"/>
        <v>0</v>
      </c>
      <c r="BP21" s="15">
        <v>0</v>
      </c>
      <c r="BQ21" s="16">
        <f t="shared" si="56"/>
        <v>0</v>
      </c>
      <c r="BR21" s="22">
        <f t="shared" si="34"/>
        <v>2170</v>
      </c>
      <c r="BS21" s="55">
        <v>18</v>
      </c>
      <c r="BT21">
        <v>19</v>
      </c>
      <c r="BU21" s="47">
        <f t="shared" si="35"/>
        <v>1732.1200510855683</v>
      </c>
      <c r="BV21" s="47">
        <f t="shared" si="36"/>
        <v>138.56960408684546</v>
      </c>
      <c r="BW21" s="47">
        <f t="shared" si="37"/>
        <v>299.31034482758622</v>
      </c>
      <c r="BX21" s="47">
        <f t="shared" si="38"/>
        <v>2170</v>
      </c>
    </row>
    <row r="22" spans="1:76" ht="15" thickBot="1" x14ac:dyDescent="0.35">
      <c r="A22" s="14" t="s">
        <v>54</v>
      </c>
      <c r="B22" s="15"/>
      <c r="C22" s="16">
        <f t="shared" si="40"/>
        <v>0</v>
      </c>
      <c r="D22" s="15"/>
      <c r="E22" s="16">
        <f t="shared" si="2"/>
        <v>0</v>
      </c>
      <c r="F22" s="15"/>
      <c r="G22" s="16">
        <f t="shared" si="3"/>
        <v>0</v>
      </c>
      <c r="H22" s="15"/>
      <c r="I22" s="16">
        <f t="shared" si="41"/>
        <v>0</v>
      </c>
      <c r="J22" s="15"/>
      <c r="K22" s="16">
        <f t="shared" si="5"/>
        <v>0</v>
      </c>
      <c r="L22" s="15"/>
      <c r="M22" s="16">
        <f t="shared" si="42"/>
        <v>0</v>
      </c>
      <c r="N22" s="15"/>
      <c r="O22" s="16">
        <f t="shared" si="43"/>
        <v>0</v>
      </c>
      <c r="P22" s="15"/>
      <c r="Q22" s="16">
        <f t="shared" si="44"/>
        <v>0</v>
      </c>
      <c r="R22" s="15"/>
      <c r="S22" s="16">
        <f t="shared" si="9"/>
        <v>0</v>
      </c>
      <c r="T22" s="15"/>
      <c r="U22" s="16">
        <f t="shared" si="45"/>
        <v>0</v>
      </c>
      <c r="V22" s="15"/>
      <c r="W22" s="16">
        <f t="shared" si="46"/>
        <v>0</v>
      </c>
      <c r="X22" s="15"/>
      <c r="Y22" s="16">
        <f t="shared" si="47"/>
        <v>0</v>
      </c>
      <c r="Z22" s="15"/>
      <c r="AA22" s="16">
        <f t="shared" si="48"/>
        <v>0</v>
      </c>
      <c r="AB22" s="15"/>
      <c r="AC22" s="16">
        <f t="shared" si="14"/>
        <v>0</v>
      </c>
      <c r="AD22" s="15"/>
      <c r="AE22" s="16">
        <f t="shared" si="15"/>
        <v>0</v>
      </c>
      <c r="AF22" s="15"/>
      <c r="AG22" s="16">
        <f t="shared" si="49"/>
        <v>0</v>
      </c>
      <c r="AH22" s="15"/>
      <c r="AI22" s="16">
        <f t="shared" si="17"/>
        <v>0</v>
      </c>
      <c r="AJ22" s="15"/>
      <c r="AK22" s="16">
        <f t="shared" si="18"/>
        <v>0</v>
      </c>
      <c r="AL22" s="15"/>
      <c r="AM22" s="16">
        <f t="shared" si="50"/>
        <v>0</v>
      </c>
      <c r="AN22" s="15"/>
      <c r="AO22" s="16">
        <f t="shared" si="20"/>
        <v>0</v>
      </c>
      <c r="AP22" s="15"/>
      <c r="AQ22" s="16">
        <f t="shared" si="51"/>
        <v>0</v>
      </c>
      <c r="AR22" s="15"/>
      <c r="AS22" s="16">
        <f t="shared" si="22"/>
        <v>0</v>
      </c>
      <c r="AT22" s="15"/>
      <c r="AU22" s="16">
        <f t="shared" si="23"/>
        <v>0</v>
      </c>
      <c r="AV22" s="15"/>
      <c r="AW22" s="16">
        <f t="shared" si="24"/>
        <v>0</v>
      </c>
      <c r="AX22" s="15"/>
      <c r="AY22" s="16">
        <f t="shared" si="25"/>
        <v>0</v>
      </c>
      <c r="AZ22" s="15"/>
      <c r="BA22" s="16">
        <f t="shared" si="26"/>
        <v>0</v>
      </c>
      <c r="BB22" s="15"/>
      <c r="BC22" s="16">
        <f t="shared" si="52"/>
        <v>0</v>
      </c>
      <c r="BD22" s="15"/>
      <c r="BE22" s="16">
        <f t="shared" si="28"/>
        <v>0</v>
      </c>
      <c r="BF22" s="15"/>
      <c r="BG22" s="16">
        <f t="shared" si="29"/>
        <v>0</v>
      </c>
      <c r="BH22" s="15"/>
      <c r="BI22" s="16">
        <f t="shared" si="30"/>
        <v>0</v>
      </c>
      <c r="BJ22" s="15"/>
      <c r="BK22" s="16">
        <f t="shared" si="53"/>
        <v>0</v>
      </c>
      <c r="BL22" s="15"/>
      <c r="BM22" s="16">
        <f t="shared" si="54"/>
        <v>0</v>
      </c>
      <c r="BN22" s="15"/>
      <c r="BO22" s="16">
        <f t="shared" si="55"/>
        <v>0</v>
      </c>
      <c r="BP22" s="15"/>
      <c r="BQ22" s="16">
        <f t="shared" si="56"/>
        <v>0</v>
      </c>
      <c r="BR22" s="22">
        <f t="shared" si="34"/>
        <v>0</v>
      </c>
      <c r="BS22" s="55"/>
      <c r="BT22">
        <v>20</v>
      </c>
      <c r="BU22" s="47">
        <f t="shared" si="35"/>
        <v>0</v>
      </c>
      <c r="BV22" s="47">
        <f t="shared" si="36"/>
        <v>0</v>
      </c>
      <c r="BW22" s="47">
        <f t="shared" si="37"/>
        <v>0</v>
      </c>
      <c r="BX22" s="47">
        <f t="shared" si="38"/>
        <v>0</v>
      </c>
    </row>
    <row r="23" spans="1:76" ht="15" thickBot="1" x14ac:dyDescent="0.35">
      <c r="A23" s="14" t="s">
        <v>55</v>
      </c>
      <c r="B23" s="15">
        <v>0</v>
      </c>
      <c r="C23" s="16">
        <f t="shared" si="40"/>
        <v>0</v>
      </c>
      <c r="D23" s="15">
        <v>9</v>
      </c>
      <c r="E23" s="16">
        <f t="shared" si="2"/>
        <v>243</v>
      </c>
      <c r="F23" s="15">
        <v>0</v>
      </c>
      <c r="G23" s="16">
        <f t="shared" si="3"/>
        <v>0</v>
      </c>
      <c r="H23" s="15">
        <v>3</v>
      </c>
      <c r="I23" s="16">
        <f t="shared" si="41"/>
        <v>210</v>
      </c>
      <c r="J23" s="15"/>
      <c r="K23" s="16">
        <f t="shared" si="5"/>
        <v>0</v>
      </c>
      <c r="L23" s="15">
        <v>6</v>
      </c>
      <c r="M23" s="16">
        <f t="shared" si="42"/>
        <v>426</v>
      </c>
      <c r="N23" s="15">
        <v>0</v>
      </c>
      <c r="O23" s="16">
        <f t="shared" si="43"/>
        <v>0</v>
      </c>
      <c r="P23" s="15">
        <v>0</v>
      </c>
      <c r="Q23" s="16">
        <f t="shared" si="44"/>
        <v>0</v>
      </c>
      <c r="R23" s="15">
        <v>1</v>
      </c>
      <c r="S23" s="16">
        <f t="shared" si="9"/>
        <v>145</v>
      </c>
      <c r="T23" s="15">
        <v>3</v>
      </c>
      <c r="U23" s="16">
        <f t="shared" si="45"/>
        <v>420</v>
      </c>
      <c r="V23" s="15">
        <v>3</v>
      </c>
      <c r="W23" s="16">
        <f t="shared" si="46"/>
        <v>195</v>
      </c>
      <c r="X23" s="15">
        <v>8</v>
      </c>
      <c r="Y23" s="16">
        <f t="shared" si="47"/>
        <v>576</v>
      </c>
      <c r="Z23" s="15">
        <v>0</v>
      </c>
      <c r="AA23" s="16">
        <f t="shared" si="48"/>
        <v>0</v>
      </c>
      <c r="AB23" s="15">
        <v>0</v>
      </c>
      <c r="AC23" s="16">
        <f t="shared" si="14"/>
        <v>0</v>
      </c>
      <c r="AD23" s="15"/>
      <c r="AE23" s="16">
        <f t="shared" si="15"/>
        <v>0</v>
      </c>
      <c r="AF23" s="15">
        <v>0</v>
      </c>
      <c r="AG23" s="16">
        <f t="shared" si="49"/>
        <v>0</v>
      </c>
      <c r="AH23" s="15">
        <v>0</v>
      </c>
      <c r="AI23" s="16">
        <f t="shared" si="17"/>
        <v>0</v>
      </c>
      <c r="AJ23" s="15">
        <v>1</v>
      </c>
      <c r="AK23" s="16">
        <f t="shared" si="18"/>
        <v>145</v>
      </c>
      <c r="AL23" s="15">
        <v>0</v>
      </c>
      <c r="AM23" s="16">
        <f t="shared" si="50"/>
        <v>0</v>
      </c>
      <c r="AN23" s="15">
        <v>0</v>
      </c>
      <c r="AO23" s="16">
        <f t="shared" si="20"/>
        <v>0</v>
      </c>
      <c r="AP23" s="15">
        <v>0</v>
      </c>
      <c r="AQ23" s="16">
        <f t="shared" si="51"/>
        <v>0</v>
      </c>
      <c r="AR23" s="15">
        <v>0</v>
      </c>
      <c r="AS23" s="16">
        <f t="shared" si="22"/>
        <v>0</v>
      </c>
      <c r="AT23" s="15"/>
      <c r="AU23" s="16">
        <f t="shared" si="23"/>
        <v>0</v>
      </c>
      <c r="AV23" s="15"/>
      <c r="AW23" s="16">
        <f t="shared" si="24"/>
        <v>0</v>
      </c>
      <c r="AX23" s="15">
        <v>0</v>
      </c>
      <c r="AY23" s="16">
        <f t="shared" si="25"/>
        <v>0</v>
      </c>
      <c r="AZ23" s="15">
        <v>0</v>
      </c>
      <c r="BA23" s="16">
        <f t="shared" si="26"/>
        <v>0</v>
      </c>
      <c r="BB23" s="15">
        <v>0</v>
      </c>
      <c r="BC23" s="16">
        <f t="shared" si="52"/>
        <v>0</v>
      </c>
      <c r="BD23" s="15">
        <v>0</v>
      </c>
      <c r="BE23" s="16">
        <f t="shared" si="28"/>
        <v>0</v>
      </c>
      <c r="BF23" s="15">
        <v>0</v>
      </c>
      <c r="BG23" s="16">
        <f t="shared" si="29"/>
        <v>0</v>
      </c>
      <c r="BH23" s="15">
        <v>0</v>
      </c>
      <c r="BI23" s="16">
        <f t="shared" si="30"/>
        <v>0</v>
      </c>
      <c r="BJ23" s="15">
        <v>0</v>
      </c>
      <c r="BK23" s="16">
        <f t="shared" si="53"/>
        <v>0</v>
      </c>
      <c r="BL23" s="15">
        <v>0</v>
      </c>
      <c r="BM23" s="16">
        <f t="shared" si="54"/>
        <v>0</v>
      </c>
      <c r="BN23" s="15">
        <v>0</v>
      </c>
      <c r="BO23" s="16">
        <f t="shared" si="55"/>
        <v>0</v>
      </c>
      <c r="BP23" s="15">
        <v>0</v>
      </c>
      <c r="BQ23" s="16">
        <f t="shared" si="56"/>
        <v>0</v>
      </c>
      <c r="BR23" s="22">
        <f t="shared" si="34"/>
        <v>2360</v>
      </c>
      <c r="BS23" s="55">
        <v>20</v>
      </c>
      <c r="BT23">
        <v>21</v>
      </c>
      <c r="BU23" s="47">
        <f t="shared" si="35"/>
        <v>1883.7803320561943</v>
      </c>
      <c r="BV23" s="47">
        <f t="shared" si="36"/>
        <v>150.70242656449554</v>
      </c>
      <c r="BW23" s="47">
        <f t="shared" si="37"/>
        <v>325.51724137931035</v>
      </c>
      <c r="BX23" s="47">
        <f t="shared" si="38"/>
        <v>2360</v>
      </c>
    </row>
    <row r="24" spans="1:76" ht="15" thickBot="1" x14ac:dyDescent="0.35">
      <c r="A24" s="14" t="s">
        <v>56</v>
      </c>
      <c r="B24" s="15">
        <v>0</v>
      </c>
      <c r="C24" s="16">
        <f t="shared" si="40"/>
        <v>0</v>
      </c>
      <c r="D24" s="15">
        <v>7</v>
      </c>
      <c r="E24" s="16">
        <f t="shared" si="2"/>
        <v>189</v>
      </c>
      <c r="F24" s="15">
        <v>0</v>
      </c>
      <c r="G24" s="16">
        <f t="shared" si="3"/>
        <v>0</v>
      </c>
      <c r="H24" s="15">
        <v>9</v>
      </c>
      <c r="I24" s="16">
        <f t="shared" si="41"/>
        <v>630</v>
      </c>
      <c r="J24" s="15"/>
      <c r="K24" s="16">
        <f t="shared" si="5"/>
        <v>0</v>
      </c>
      <c r="L24" s="15">
        <v>4</v>
      </c>
      <c r="M24" s="16">
        <f t="shared" si="42"/>
        <v>284</v>
      </c>
      <c r="N24" s="15">
        <v>0</v>
      </c>
      <c r="O24" s="16">
        <f t="shared" si="43"/>
        <v>0</v>
      </c>
      <c r="P24" s="15">
        <v>0</v>
      </c>
      <c r="Q24" s="16">
        <f t="shared" si="44"/>
        <v>0</v>
      </c>
      <c r="R24" s="15">
        <v>0</v>
      </c>
      <c r="S24" s="16">
        <f t="shared" si="9"/>
        <v>0</v>
      </c>
      <c r="T24" s="15">
        <v>2</v>
      </c>
      <c r="U24" s="16">
        <f t="shared" si="45"/>
        <v>280</v>
      </c>
      <c r="V24" s="15">
        <v>4</v>
      </c>
      <c r="W24" s="16">
        <f t="shared" si="46"/>
        <v>260</v>
      </c>
      <c r="X24" s="15">
        <v>6</v>
      </c>
      <c r="Y24" s="16">
        <f t="shared" si="47"/>
        <v>432</v>
      </c>
      <c r="Z24" s="15">
        <v>0</v>
      </c>
      <c r="AA24" s="16">
        <f t="shared" si="48"/>
        <v>0</v>
      </c>
      <c r="AB24" s="15">
        <v>0</v>
      </c>
      <c r="AC24" s="16">
        <f t="shared" si="14"/>
        <v>0</v>
      </c>
      <c r="AD24" s="15"/>
      <c r="AE24" s="16">
        <f t="shared" si="15"/>
        <v>0</v>
      </c>
      <c r="AF24" s="15">
        <v>0</v>
      </c>
      <c r="AG24" s="16">
        <f t="shared" si="49"/>
        <v>0</v>
      </c>
      <c r="AH24" s="15">
        <v>0</v>
      </c>
      <c r="AI24" s="16">
        <f t="shared" si="17"/>
        <v>0</v>
      </c>
      <c r="AJ24" s="15">
        <v>0</v>
      </c>
      <c r="AK24" s="16">
        <f t="shared" si="18"/>
        <v>0</v>
      </c>
      <c r="AL24" s="15">
        <v>0</v>
      </c>
      <c r="AM24" s="16">
        <f t="shared" si="50"/>
        <v>0</v>
      </c>
      <c r="AN24" s="15">
        <v>0</v>
      </c>
      <c r="AO24" s="16">
        <f t="shared" si="20"/>
        <v>0</v>
      </c>
      <c r="AP24" s="15">
        <v>0</v>
      </c>
      <c r="AQ24" s="16">
        <f t="shared" si="51"/>
        <v>0</v>
      </c>
      <c r="AR24" s="15">
        <v>0</v>
      </c>
      <c r="AS24" s="16">
        <f t="shared" si="22"/>
        <v>0</v>
      </c>
      <c r="AT24" s="15"/>
      <c r="AU24" s="16">
        <f t="shared" si="23"/>
        <v>0</v>
      </c>
      <c r="AV24" s="15"/>
      <c r="AW24" s="16">
        <f t="shared" si="24"/>
        <v>0</v>
      </c>
      <c r="AX24" s="15">
        <v>0</v>
      </c>
      <c r="AY24" s="16">
        <f t="shared" si="25"/>
        <v>0</v>
      </c>
      <c r="AZ24" s="15">
        <v>0</v>
      </c>
      <c r="BA24" s="16">
        <f t="shared" si="26"/>
        <v>0</v>
      </c>
      <c r="BB24" s="15">
        <v>0</v>
      </c>
      <c r="BC24" s="16">
        <f t="shared" si="52"/>
        <v>0</v>
      </c>
      <c r="BD24" s="15">
        <v>0</v>
      </c>
      <c r="BE24" s="16">
        <f t="shared" si="28"/>
        <v>0</v>
      </c>
      <c r="BF24" s="15">
        <v>0</v>
      </c>
      <c r="BG24" s="16">
        <f t="shared" si="29"/>
        <v>0</v>
      </c>
      <c r="BH24" s="15">
        <v>0</v>
      </c>
      <c r="BI24" s="16">
        <f t="shared" si="30"/>
        <v>0</v>
      </c>
      <c r="BJ24" s="15">
        <v>0</v>
      </c>
      <c r="BK24" s="16">
        <f t="shared" si="53"/>
        <v>0</v>
      </c>
      <c r="BL24" s="15">
        <v>0</v>
      </c>
      <c r="BM24" s="16">
        <f t="shared" si="54"/>
        <v>0</v>
      </c>
      <c r="BN24" s="15">
        <v>0</v>
      </c>
      <c r="BO24" s="16">
        <f t="shared" si="55"/>
        <v>0</v>
      </c>
      <c r="BP24" s="15">
        <v>0</v>
      </c>
      <c r="BQ24" s="16">
        <f t="shared" si="56"/>
        <v>0</v>
      </c>
      <c r="BR24" s="22">
        <f t="shared" si="34"/>
        <v>2075</v>
      </c>
      <c r="BS24" s="55">
        <v>22</v>
      </c>
      <c r="BT24">
        <v>22</v>
      </c>
      <c r="BU24" s="47">
        <f t="shared" si="35"/>
        <v>1656.2899106002553</v>
      </c>
      <c r="BV24" s="47">
        <f t="shared" si="36"/>
        <v>132.50319284802043</v>
      </c>
      <c r="BW24" s="47">
        <f t="shared" si="37"/>
        <v>286.20689655172413</v>
      </c>
      <c r="BX24" s="47">
        <f t="shared" si="38"/>
        <v>2075</v>
      </c>
    </row>
    <row r="25" spans="1:76" ht="15" thickBot="1" x14ac:dyDescent="0.35">
      <c r="A25" s="14" t="s">
        <v>57</v>
      </c>
      <c r="B25" s="15">
        <v>0</v>
      </c>
      <c r="C25" s="16">
        <f t="shared" si="40"/>
        <v>0</v>
      </c>
      <c r="D25" s="15">
        <v>6</v>
      </c>
      <c r="E25" s="16">
        <f t="shared" si="2"/>
        <v>162</v>
      </c>
      <c r="F25" s="15">
        <v>0</v>
      </c>
      <c r="G25" s="16">
        <f t="shared" si="3"/>
        <v>0</v>
      </c>
      <c r="H25" s="15">
        <v>6</v>
      </c>
      <c r="I25" s="16">
        <f t="shared" si="41"/>
        <v>420</v>
      </c>
      <c r="J25" s="15"/>
      <c r="K25" s="16">
        <f t="shared" si="5"/>
        <v>0</v>
      </c>
      <c r="L25" s="15">
        <v>6</v>
      </c>
      <c r="M25" s="16">
        <f t="shared" si="42"/>
        <v>426</v>
      </c>
      <c r="N25" s="15">
        <v>0</v>
      </c>
      <c r="O25" s="16">
        <f t="shared" si="43"/>
        <v>0</v>
      </c>
      <c r="P25" s="15">
        <v>2</v>
      </c>
      <c r="Q25" s="16">
        <f t="shared" si="44"/>
        <v>276</v>
      </c>
      <c r="R25" s="15">
        <v>0</v>
      </c>
      <c r="S25" s="16">
        <f t="shared" si="9"/>
        <v>0</v>
      </c>
      <c r="T25" s="15">
        <v>4</v>
      </c>
      <c r="U25" s="16">
        <f t="shared" si="45"/>
        <v>560</v>
      </c>
      <c r="V25" s="15">
        <v>0</v>
      </c>
      <c r="W25" s="16">
        <f t="shared" si="46"/>
        <v>0</v>
      </c>
      <c r="X25" s="15">
        <v>3</v>
      </c>
      <c r="Y25" s="16">
        <f t="shared" si="47"/>
        <v>216</v>
      </c>
      <c r="Z25" s="15">
        <v>2</v>
      </c>
      <c r="AA25" s="16">
        <f t="shared" si="48"/>
        <v>176</v>
      </c>
      <c r="AB25" s="15">
        <v>0</v>
      </c>
      <c r="AC25" s="16">
        <f t="shared" si="14"/>
        <v>0</v>
      </c>
      <c r="AD25" s="15"/>
      <c r="AE25" s="16">
        <f t="shared" si="15"/>
        <v>0</v>
      </c>
      <c r="AF25" s="15">
        <v>0</v>
      </c>
      <c r="AG25" s="16">
        <f t="shared" si="49"/>
        <v>0</v>
      </c>
      <c r="AH25" s="15">
        <v>0</v>
      </c>
      <c r="AI25" s="16">
        <f t="shared" si="17"/>
        <v>0</v>
      </c>
      <c r="AJ25" s="15">
        <v>1</v>
      </c>
      <c r="AK25" s="16">
        <f t="shared" si="18"/>
        <v>145</v>
      </c>
      <c r="AL25" s="15">
        <v>0</v>
      </c>
      <c r="AM25" s="16">
        <f t="shared" si="50"/>
        <v>0</v>
      </c>
      <c r="AN25" s="15">
        <v>0</v>
      </c>
      <c r="AO25" s="16">
        <f t="shared" si="20"/>
        <v>0</v>
      </c>
      <c r="AP25" s="15">
        <v>2</v>
      </c>
      <c r="AQ25" s="16">
        <f t="shared" si="51"/>
        <v>190</v>
      </c>
      <c r="AR25" s="15">
        <v>0</v>
      </c>
      <c r="AS25" s="16">
        <f t="shared" si="22"/>
        <v>0</v>
      </c>
      <c r="AT25" s="15"/>
      <c r="AU25" s="16">
        <f t="shared" si="23"/>
        <v>0</v>
      </c>
      <c r="AV25" s="15"/>
      <c r="AW25" s="16">
        <f t="shared" si="24"/>
        <v>0</v>
      </c>
      <c r="AX25" s="15">
        <v>0</v>
      </c>
      <c r="AY25" s="16">
        <f t="shared" si="25"/>
        <v>0</v>
      </c>
      <c r="AZ25" s="15">
        <v>0</v>
      </c>
      <c r="BA25" s="16">
        <f t="shared" si="26"/>
        <v>0</v>
      </c>
      <c r="BB25" s="15">
        <v>0</v>
      </c>
      <c r="BC25" s="16">
        <f t="shared" si="52"/>
        <v>0</v>
      </c>
      <c r="BD25" s="15">
        <v>0</v>
      </c>
      <c r="BE25" s="16">
        <f t="shared" si="28"/>
        <v>0</v>
      </c>
      <c r="BF25" s="15">
        <v>0</v>
      </c>
      <c r="BG25" s="16">
        <f t="shared" si="29"/>
        <v>0</v>
      </c>
      <c r="BH25" s="15">
        <v>5</v>
      </c>
      <c r="BI25" s="16">
        <f t="shared" si="30"/>
        <v>5</v>
      </c>
      <c r="BJ25" s="15">
        <v>0</v>
      </c>
      <c r="BK25" s="16">
        <f t="shared" si="53"/>
        <v>0</v>
      </c>
      <c r="BL25" s="15">
        <v>0</v>
      </c>
      <c r="BM25" s="16">
        <f t="shared" si="54"/>
        <v>0</v>
      </c>
      <c r="BN25" s="15">
        <v>0</v>
      </c>
      <c r="BO25" s="16">
        <f t="shared" si="55"/>
        <v>0</v>
      </c>
      <c r="BP25" s="15">
        <v>0</v>
      </c>
      <c r="BQ25" s="16">
        <f t="shared" si="56"/>
        <v>0</v>
      </c>
      <c r="BR25" s="22">
        <f t="shared" si="34"/>
        <v>2576</v>
      </c>
      <c r="BS25" s="55">
        <v>24</v>
      </c>
      <c r="BT25">
        <v>23</v>
      </c>
      <c r="BU25" s="47">
        <f t="shared" si="35"/>
        <v>2056.1941251596427</v>
      </c>
      <c r="BV25" s="47">
        <f t="shared" si="36"/>
        <v>164.49553001277141</v>
      </c>
      <c r="BW25" s="47">
        <f t="shared" si="37"/>
        <v>355.31034482758622</v>
      </c>
      <c r="BX25" s="47">
        <f t="shared" si="38"/>
        <v>2576</v>
      </c>
    </row>
    <row r="26" spans="1:76" ht="15" thickBot="1" x14ac:dyDescent="0.35">
      <c r="A26" s="14" t="s">
        <v>58</v>
      </c>
      <c r="B26" s="15">
        <v>5</v>
      </c>
      <c r="C26" s="16">
        <f t="shared" si="40"/>
        <v>355</v>
      </c>
      <c r="D26" s="15">
        <v>2</v>
      </c>
      <c r="E26" s="16">
        <f t="shared" si="2"/>
        <v>54</v>
      </c>
      <c r="F26" s="15">
        <v>1</v>
      </c>
      <c r="G26" s="16">
        <f t="shared" si="3"/>
        <v>54</v>
      </c>
      <c r="H26" s="15">
        <v>5</v>
      </c>
      <c r="I26" s="16">
        <f t="shared" si="41"/>
        <v>350</v>
      </c>
      <c r="J26" s="15"/>
      <c r="K26" s="16">
        <f t="shared" si="5"/>
        <v>0</v>
      </c>
      <c r="L26" s="15">
        <v>7</v>
      </c>
      <c r="M26" s="16">
        <f t="shared" si="42"/>
        <v>497</v>
      </c>
      <c r="N26" s="15">
        <v>1</v>
      </c>
      <c r="O26" s="16">
        <f t="shared" si="43"/>
        <v>128</v>
      </c>
      <c r="P26" s="15">
        <v>1</v>
      </c>
      <c r="Q26" s="16">
        <f t="shared" si="44"/>
        <v>138</v>
      </c>
      <c r="R26" s="15">
        <v>2</v>
      </c>
      <c r="S26" s="16">
        <f t="shared" si="9"/>
        <v>290</v>
      </c>
      <c r="T26" s="15">
        <v>2</v>
      </c>
      <c r="U26" s="16">
        <f t="shared" si="45"/>
        <v>280</v>
      </c>
      <c r="V26" s="15">
        <v>2</v>
      </c>
      <c r="W26" s="16">
        <f t="shared" si="46"/>
        <v>130</v>
      </c>
      <c r="X26" s="15">
        <v>8</v>
      </c>
      <c r="Y26" s="16">
        <f t="shared" si="47"/>
        <v>576</v>
      </c>
      <c r="Z26" s="15">
        <v>1</v>
      </c>
      <c r="AA26" s="16">
        <f t="shared" si="48"/>
        <v>88</v>
      </c>
      <c r="AB26" s="15">
        <v>0</v>
      </c>
      <c r="AC26" s="16">
        <f t="shared" si="14"/>
        <v>0</v>
      </c>
      <c r="AD26" s="15"/>
      <c r="AE26" s="16">
        <f t="shared" si="15"/>
        <v>0</v>
      </c>
      <c r="AF26" s="15">
        <v>0</v>
      </c>
      <c r="AG26" s="16">
        <f t="shared" si="49"/>
        <v>0</v>
      </c>
      <c r="AH26" s="15">
        <v>0</v>
      </c>
      <c r="AI26" s="16">
        <f t="shared" si="17"/>
        <v>0</v>
      </c>
      <c r="AJ26" s="15">
        <v>0</v>
      </c>
      <c r="AK26" s="16">
        <f t="shared" si="18"/>
        <v>0</v>
      </c>
      <c r="AL26" s="15">
        <v>0</v>
      </c>
      <c r="AM26" s="16">
        <f t="shared" si="50"/>
        <v>0</v>
      </c>
      <c r="AN26" s="15">
        <v>0</v>
      </c>
      <c r="AO26" s="16">
        <f t="shared" si="20"/>
        <v>0</v>
      </c>
      <c r="AP26" s="15">
        <v>0</v>
      </c>
      <c r="AQ26" s="16">
        <f t="shared" si="51"/>
        <v>0</v>
      </c>
      <c r="AR26" s="15">
        <v>0</v>
      </c>
      <c r="AS26" s="16">
        <f t="shared" si="22"/>
        <v>0</v>
      </c>
      <c r="AT26" s="15"/>
      <c r="AU26" s="16">
        <f t="shared" si="23"/>
        <v>0</v>
      </c>
      <c r="AV26" s="15"/>
      <c r="AW26" s="16">
        <f t="shared" si="24"/>
        <v>0</v>
      </c>
      <c r="AX26" s="15">
        <v>0</v>
      </c>
      <c r="AY26" s="16">
        <f t="shared" si="25"/>
        <v>0</v>
      </c>
      <c r="AZ26" s="15">
        <v>0</v>
      </c>
      <c r="BA26" s="16">
        <f t="shared" si="26"/>
        <v>0</v>
      </c>
      <c r="BB26" s="15">
        <v>0</v>
      </c>
      <c r="BC26" s="16">
        <f t="shared" si="52"/>
        <v>0</v>
      </c>
      <c r="BD26" s="15">
        <v>0</v>
      </c>
      <c r="BE26" s="16">
        <f t="shared" si="28"/>
        <v>0</v>
      </c>
      <c r="BF26" s="15">
        <v>0</v>
      </c>
      <c r="BG26" s="16">
        <f t="shared" si="29"/>
        <v>0</v>
      </c>
      <c r="BH26" s="15">
        <v>0</v>
      </c>
      <c r="BI26" s="16">
        <f t="shared" si="30"/>
        <v>0</v>
      </c>
      <c r="BJ26" s="15">
        <v>2</v>
      </c>
      <c r="BK26" s="16">
        <f t="shared" si="53"/>
        <v>144</v>
      </c>
      <c r="BL26" s="15">
        <v>1</v>
      </c>
      <c r="BM26" s="16">
        <f t="shared" si="54"/>
        <v>72</v>
      </c>
      <c r="BN26" s="15">
        <v>0</v>
      </c>
      <c r="BO26" s="16">
        <f t="shared" si="55"/>
        <v>0</v>
      </c>
      <c r="BP26" s="15">
        <v>0</v>
      </c>
      <c r="BQ26" s="16">
        <f t="shared" si="56"/>
        <v>0</v>
      </c>
      <c r="BR26" s="22">
        <f t="shared" si="34"/>
        <v>3156</v>
      </c>
      <c r="BS26" s="55">
        <v>26</v>
      </c>
      <c r="BT26">
        <v>24</v>
      </c>
      <c r="BU26" s="47">
        <f t="shared" si="35"/>
        <v>2519.1570881226053</v>
      </c>
      <c r="BV26" s="47">
        <f t="shared" si="36"/>
        <v>201.53256704980842</v>
      </c>
      <c r="BW26" s="47">
        <f t="shared" si="37"/>
        <v>435.31034482758616</v>
      </c>
      <c r="BX26" s="47">
        <f t="shared" si="38"/>
        <v>3155.9999999999995</v>
      </c>
    </row>
    <row r="27" spans="1:76" ht="15" thickBot="1" x14ac:dyDescent="0.35">
      <c r="A27" s="14" t="s">
        <v>59</v>
      </c>
      <c r="B27" s="15">
        <v>1</v>
      </c>
      <c r="C27" s="16">
        <f t="shared" si="40"/>
        <v>71</v>
      </c>
      <c r="D27" s="15">
        <v>2</v>
      </c>
      <c r="E27" s="16">
        <f t="shared" si="2"/>
        <v>54</v>
      </c>
      <c r="F27" s="15">
        <v>0</v>
      </c>
      <c r="G27" s="16">
        <f t="shared" si="3"/>
        <v>0</v>
      </c>
      <c r="H27" s="15">
        <v>1</v>
      </c>
      <c r="I27" s="16">
        <f t="shared" si="41"/>
        <v>70</v>
      </c>
      <c r="J27" s="15"/>
      <c r="K27" s="16">
        <f t="shared" si="5"/>
        <v>0</v>
      </c>
      <c r="L27" s="15">
        <v>1</v>
      </c>
      <c r="M27" s="16">
        <f t="shared" si="42"/>
        <v>71</v>
      </c>
      <c r="N27" s="15">
        <v>0</v>
      </c>
      <c r="O27" s="16">
        <f t="shared" si="43"/>
        <v>0</v>
      </c>
      <c r="P27" s="15">
        <v>0</v>
      </c>
      <c r="Q27" s="16">
        <f t="shared" si="44"/>
        <v>0</v>
      </c>
      <c r="R27" s="15">
        <v>1</v>
      </c>
      <c r="S27" s="16">
        <f t="shared" si="9"/>
        <v>145</v>
      </c>
      <c r="T27" s="15">
        <v>3</v>
      </c>
      <c r="U27" s="16">
        <f t="shared" si="45"/>
        <v>420</v>
      </c>
      <c r="V27" s="15">
        <v>2</v>
      </c>
      <c r="W27" s="16">
        <f t="shared" si="46"/>
        <v>130</v>
      </c>
      <c r="X27" s="15">
        <v>4</v>
      </c>
      <c r="Y27" s="16">
        <f t="shared" si="47"/>
        <v>288</v>
      </c>
      <c r="Z27" s="15">
        <v>0</v>
      </c>
      <c r="AA27" s="16">
        <f t="shared" si="48"/>
        <v>0</v>
      </c>
      <c r="AB27" s="15">
        <v>0</v>
      </c>
      <c r="AC27" s="16">
        <f t="shared" si="14"/>
        <v>0</v>
      </c>
      <c r="AD27" s="15"/>
      <c r="AE27" s="16">
        <f t="shared" si="15"/>
        <v>0</v>
      </c>
      <c r="AF27" s="15">
        <v>0</v>
      </c>
      <c r="AG27" s="16">
        <f t="shared" si="49"/>
        <v>0</v>
      </c>
      <c r="AH27" s="15">
        <v>0</v>
      </c>
      <c r="AI27" s="16">
        <f t="shared" si="17"/>
        <v>0</v>
      </c>
      <c r="AJ27" s="15">
        <v>0</v>
      </c>
      <c r="AK27" s="16">
        <f t="shared" si="18"/>
        <v>0</v>
      </c>
      <c r="AL27" s="15">
        <v>0</v>
      </c>
      <c r="AM27" s="16">
        <f t="shared" si="50"/>
        <v>0</v>
      </c>
      <c r="AN27" s="15">
        <v>0</v>
      </c>
      <c r="AO27" s="16">
        <f t="shared" si="20"/>
        <v>0</v>
      </c>
      <c r="AP27" s="15">
        <v>1</v>
      </c>
      <c r="AQ27" s="16">
        <f t="shared" si="51"/>
        <v>95</v>
      </c>
      <c r="AR27" s="15">
        <v>1</v>
      </c>
      <c r="AS27" s="16">
        <f t="shared" si="22"/>
        <v>47</v>
      </c>
      <c r="AT27" s="15"/>
      <c r="AU27" s="16">
        <f t="shared" si="23"/>
        <v>0</v>
      </c>
      <c r="AV27" s="15"/>
      <c r="AW27" s="16">
        <f t="shared" si="24"/>
        <v>0</v>
      </c>
      <c r="AX27" s="15">
        <v>1</v>
      </c>
      <c r="AY27" s="16">
        <f t="shared" si="25"/>
        <v>110</v>
      </c>
      <c r="AZ27" s="15">
        <v>0</v>
      </c>
      <c r="BA27" s="16">
        <f t="shared" si="26"/>
        <v>0</v>
      </c>
      <c r="BB27" s="15">
        <v>0</v>
      </c>
      <c r="BC27" s="16">
        <f t="shared" si="52"/>
        <v>0</v>
      </c>
      <c r="BD27" s="15">
        <v>0</v>
      </c>
      <c r="BE27" s="16">
        <f t="shared" si="28"/>
        <v>0</v>
      </c>
      <c r="BF27" s="15">
        <v>0</v>
      </c>
      <c r="BG27" s="16">
        <f t="shared" si="29"/>
        <v>0</v>
      </c>
      <c r="BH27" s="15">
        <v>0</v>
      </c>
      <c r="BI27" s="16">
        <f t="shared" si="30"/>
        <v>0</v>
      </c>
      <c r="BJ27" s="15">
        <v>0</v>
      </c>
      <c r="BK27" s="16">
        <f t="shared" si="53"/>
        <v>0</v>
      </c>
      <c r="BL27" s="15">
        <v>0</v>
      </c>
      <c r="BM27" s="16">
        <f t="shared" si="54"/>
        <v>0</v>
      </c>
      <c r="BN27" s="15">
        <v>0</v>
      </c>
      <c r="BO27" s="16">
        <f t="shared" si="55"/>
        <v>0</v>
      </c>
      <c r="BP27" s="15">
        <v>0</v>
      </c>
      <c r="BQ27" s="16">
        <f t="shared" si="56"/>
        <v>0</v>
      </c>
      <c r="BR27" s="22">
        <f t="shared" si="34"/>
        <v>1501</v>
      </c>
      <c r="BS27" s="55">
        <v>15</v>
      </c>
      <c r="BT27">
        <v>25</v>
      </c>
      <c r="BU27" s="47">
        <f t="shared" si="35"/>
        <v>1198.1162196679438</v>
      </c>
      <c r="BV27" s="47">
        <f t="shared" si="36"/>
        <v>95.849297573435507</v>
      </c>
      <c r="BW27" s="47">
        <f t="shared" si="37"/>
        <v>207.0344827586207</v>
      </c>
      <c r="BX27" s="47">
        <f t="shared" si="38"/>
        <v>1501</v>
      </c>
    </row>
    <row r="28" spans="1:76" ht="15" thickBot="1" x14ac:dyDescent="0.35">
      <c r="A28" s="14" t="s">
        <v>60</v>
      </c>
      <c r="B28" s="15">
        <v>0</v>
      </c>
      <c r="C28" s="16">
        <f t="shared" si="40"/>
        <v>0</v>
      </c>
      <c r="D28" s="15">
        <v>13</v>
      </c>
      <c r="E28" s="16">
        <f t="shared" si="2"/>
        <v>351</v>
      </c>
      <c r="F28" s="15">
        <v>1</v>
      </c>
      <c r="G28" s="16">
        <f t="shared" si="3"/>
        <v>54</v>
      </c>
      <c r="H28" s="15">
        <v>5</v>
      </c>
      <c r="I28" s="16">
        <f t="shared" si="41"/>
        <v>350</v>
      </c>
      <c r="J28" s="15"/>
      <c r="K28" s="16">
        <f t="shared" si="5"/>
        <v>0</v>
      </c>
      <c r="L28" s="15">
        <v>3</v>
      </c>
      <c r="M28" s="16">
        <f t="shared" si="42"/>
        <v>213</v>
      </c>
      <c r="N28" s="15">
        <v>0</v>
      </c>
      <c r="O28" s="16">
        <f t="shared" si="43"/>
        <v>0</v>
      </c>
      <c r="P28" s="15">
        <v>0</v>
      </c>
      <c r="Q28" s="16">
        <f t="shared" si="44"/>
        <v>0</v>
      </c>
      <c r="R28" s="15">
        <v>0</v>
      </c>
      <c r="S28" s="16">
        <f t="shared" si="9"/>
        <v>0</v>
      </c>
      <c r="T28" s="15">
        <v>4</v>
      </c>
      <c r="U28" s="16">
        <f t="shared" si="45"/>
        <v>560</v>
      </c>
      <c r="V28" s="15">
        <v>0</v>
      </c>
      <c r="W28" s="16">
        <f t="shared" si="46"/>
        <v>0</v>
      </c>
      <c r="X28" s="15">
        <v>4</v>
      </c>
      <c r="Y28" s="16">
        <f t="shared" si="47"/>
        <v>288</v>
      </c>
      <c r="Z28" s="15">
        <v>0</v>
      </c>
      <c r="AA28" s="16">
        <f t="shared" si="48"/>
        <v>0</v>
      </c>
      <c r="AB28" s="15">
        <v>0</v>
      </c>
      <c r="AC28" s="16">
        <f t="shared" si="14"/>
        <v>0</v>
      </c>
      <c r="AD28" s="15"/>
      <c r="AE28" s="16">
        <f t="shared" si="15"/>
        <v>0</v>
      </c>
      <c r="AF28" s="15">
        <v>0</v>
      </c>
      <c r="AG28" s="16">
        <f t="shared" si="49"/>
        <v>0</v>
      </c>
      <c r="AH28" s="15">
        <v>0</v>
      </c>
      <c r="AI28" s="16">
        <f t="shared" si="17"/>
        <v>0</v>
      </c>
      <c r="AJ28" s="15">
        <v>1</v>
      </c>
      <c r="AK28" s="16">
        <f t="shared" si="18"/>
        <v>145</v>
      </c>
      <c r="AL28" s="15">
        <v>0</v>
      </c>
      <c r="AM28" s="16">
        <f t="shared" si="50"/>
        <v>0</v>
      </c>
      <c r="AN28" s="15">
        <v>0</v>
      </c>
      <c r="AO28" s="16">
        <f t="shared" si="20"/>
        <v>0</v>
      </c>
      <c r="AP28" s="15">
        <v>0</v>
      </c>
      <c r="AQ28" s="16">
        <f t="shared" si="51"/>
        <v>0</v>
      </c>
      <c r="AR28" s="15">
        <v>2</v>
      </c>
      <c r="AS28" s="16">
        <f t="shared" si="22"/>
        <v>94</v>
      </c>
      <c r="AT28" s="15"/>
      <c r="AU28" s="16">
        <f t="shared" si="23"/>
        <v>0</v>
      </c>
      <c r="AV28" s="15"/>
      <c r="AW28" s="16">
        <f t="shared" si="24"/>
        <v>0</v>
      </c>
      <c r="AX28" s="15">
        <v>0</v>
      </c>
      <c r="AY28" s="16">
        <f t="shared" si="25"/>
        <v>0</v>
      </c>
      <c r="AZ28" s="15">
        <v>0</v>
      </c>
      <c r="BA28" s="16">
        <f t="shared" si="26"/>
        <v>0</v>
      </c>
      <c r="BB28" s="15">
        <v>0</v>
      </c>
      <c r="BC28" s="16">
        <f t="shared" si="52"/>
        <v>0</v>
      </c>
      <c r="BD28" s="15">
        <v>0</v>
      </c>
      <c r="BE28" s="16">
        <f t="shared" si="28"/>
        <v>0</v>
      </c>
      <c r="BF28" s="15">
        <v>0</v>
      </c>
      <c r="BG28" s="16">
        <f t="shared" si="29"/>
        <v>0</v>
      </c>
      <c r="BH28" s="15">
        <v>0</v>
      </c>
      <c r="BI28" s="16">
        <f t="shared" si="30"/>
        <v>0</v>
      </c>
      <c r="BJ28" s="15">
        <v>0</v>
      </c>
      <c r="BK28" s="16">
        <f t="shared" si="53"/>
        <v>0</v>
      </c>
      <c r="BL28" s="15">
        <v>0</v>
      </c>
      <c r="BM28" s="16">
        <f t="shared" si="54"/>
        <v>0</v>
      </c>
      <c r="BN28" s="15">
        <v>0</v>
      </c>
      <c r="BO28" s="16">
        <f t="shared" si="55"/>
        <v>0</v>
      </c>
      <c r="BP28" s="15">
        <v>0</v>
      </c>
      <c r="BQ28" s="16">
        <f t="shared" si="56"/>
        <v>0</v>
      </c>
      <c r="BR28" s="22">
        <f t="shared" si="34"/>
        <v>2055</v>
      </c>
      <c r="BS28" s="55">
        <v>20</v>
      </c>
      <c r="BT28">
        <v>26</v>
      </c>
      <c r="BU28" s="47">
        <f>BR28/(1.08)/(1.16)</f>
        <v>1640.3256704980843</v>
      </c>
      <c r="BV28" s="47">
        <f t="shared" si="36"/>
        <v>131.22605363984675</v>
      </c>
      <c r="BW28" s="47">
        <f t="shared" si="37"/>
        <v>283.44827586206895</v>
      </c>
      <c r="BX28" s="47">
        <f t="shared" si="38"/>
        <v>2055</v>
      </c>
    </row>
    <row r="29" spans="1:76" ht="15" thickBot="1" x14ac:dyDescent="0.35">
      <c r="A29" s="14" t="s">
        <v>61</v>
      </c>
      <c r="B29" s="15"/>
      <c r="C29" s="16">
        <f t="shared" si="40"/>
        <v>0</v>
      </c>
      <c r="D29" s="15"/>
      <c r="E29" s="16">
        <f t="shared" si="2"/>
        <v>0</v>
      </c>
      <c r="F29" s="15"/>
      <c r="G29" s="16">
        <f t="shared" si="3"/>
        <v>0</v>
      </c>
      <c r="H29" s="15"/>
      <c r="I29" s="16">
        <f t="shared" si="41"/>
        <v>0</v>
      </c>
      <c r="J29" s="15"/>
      <c r="K29" s="16">
        <f t="shared" si="5"/>
        <v>0</v>
      </c>
      <c r="L29" s="15"/>
      <c r="M29" s="16">
        <f t="shared" si="42"/>
        <v>0</v>
      </c>
      <c r="N29" s="15"/>
      <c r="O29" s="16">
        <f t="shared" si="43"/>
        <v>0</v>
      </c>
      <c r="P29" s="15"/>
      <c r="Q29" s="16">
        <f t="shared" si="44"/>
        <v>0</v>
      </c>
      <c r="R29" s="15"/>
      <c r="S29" s="16">
        <f t="shared" si="9"/>
        <v>0</v>
      </c>
      <c r="T29" s="15"/>
      <c r="U29" s="16">
        <f t="shared" si="45"/>
        <v>0</v>
      </c>
      <c r="V29" s="15"/>
      <c r="W29" s="16">
        <f t="shared" si="46"/>
        <v>0</v>
      </c>
      <c r="X29" s="15"/>
      <c r="Y29" s="16">
        <f t="shared" si="47"/>
        <v>0</v>
      </c>
      <c r="Z29" s="15"/>
      <c r="AA29" s="16">
        <f t="shared" si="48"/>
        <v>0</v>
      </c>
      <c r="AB29" s="15"/>
      <c r="AC29" s="16">
        <f t="shared" si="14"/>
        <v>0</v>
      </c>
      <c r="AD29" s="15"/>
      <c r="AE29" s="16">
        <f t="shared" si="15"/>
        <v>0</v>
      </c>
      <c r="AF29" s="15"/>
      <c r="AG29" s="16">
        <f t="shared" si="49"/>
        <v>0</v>
      </c>
      <c r="AH29" s="15"/>
      <c r="AI29" s="16">
        <f t="shared" si="17"/>
        <v>0</v>
      </c>
      <c r="AJ29" s="15"/>
      <c r="AK29" s="16">
        <f t="shared" si="18"/>
        <v>0</v>
      </c>
      <c r="AL29" s="15"/>
      <c r="AM29" s="16">
        <f t="shared" si="50"/>
        <v>0</v>
      </c>
      <c r="AN29" s="15"/>
      <c r="AO29" s="16">
        <f t="shared" si="20"/>
        <v>0</v>
      </c>
      <c r="AP29" s="15"/>
      <c r="AQ29" s="16">
        <f t="shared" si="51"/>
        <v>0</v>
      </c>
      <c r="AR29" s="15"/>
      <c r="AS29" s="16">
        <f t="shared" si="22"/>
        <v>0</v>
      </c>
      <c r="AT29" s="15"/>
      <c r="AU29" s="16">
        <f t="shared" si="23"/>
        <v>0</v>
      </c>
      <c r="AV29" s="15"/>
      <c r="AW29" s="16">
        <f t="shared" si="24"/>
        <v>0</v>
      </c>
      <c r="AX29" s="15"/>
      <c r="AY29" s="16">
        <f t="shared" si="25"/>
        <v>0</v>
      </c>
      <c r="AZ29" s="15"/>
      <c r="BA29" s="16">
        <f t="shared" si="26"/>
        <v>0</v>
      </c>
      <c r="BB29" s="15"/>
      <c r="BC29" s="16">
        <f t="shared" si="52"/>
        <v>0</v>
      </c>
      <c r="BD29" s="15"/>
      <c r="BE29" s="16">
        <f t="shared" si="28"/>
        <v>0</v>
      </c>
      <c r="BF29" s="15"/>
      <c r="BG29" s="16">
        <f t="shared" si="29"/>
        <v>0</v>
      </c>
      <c r="BH29" s="15"/>
      <c r="BI29" s="16">
        <f t="shared" si="30"/>
        <v>0</v>
      </c>
      <c r="BJ29" s="15"/>
      <c r="BK29" s="16">
        <f t="shared" si="53"/>
        <v>0</v>
      </c>
      <c r="BL29" s="15"/>
      <c r="BM29" s="16">
        <f t="shared" si="54"/>
        <v>0</v>
      </c>
      <c r="BN29" s="15"/>
      <c r="BO29" s="16">
        <f t="shared" si="55"/>
        <v>0</v>
      </c>
      <c r="BP29" s="15"/>
      <c r="BQ29" s="16">
        <f t="shared" si="56"/>
        <v>0</v>
      </c>
      <c r="BR29" s="22">
        <f t="shared" si="34"/>
        <v>0</v>
      </c>
      <c r="BS29" s="55"/>
      <c r="BT29">
        <v>27</v>
      </c>
      <c r="BU29" s="47">
        <f t="shared" si="35"/>
        <v>0</v>
      </c>
      <c r="BV29" s="47">
        <f t="shared" si="36"/>
        <v>0</v>
      </c>
      <c r="BW29" s="47">
        <f t="shared" si="37"/>
        <v>0</v>
      </c>
      <c r="BX29" s="47">
        <f t="shared" si="38"/>
        <v>0</v>
      </c>
    </row>
    <row r="30" spans="1:76" ht="15" thickBot="1" x14ac:dyDescent="0.35">
      <c r="A30" s="14" t="s">
        <v>62</v>
      </c>
      <c r="B30" s="15"/>
      <c r="C30" s="16">
        <f t="shared" si="40"/>
        <v>0</v>
      </c>
      <c r="D30" s="15"/>
      <c r="E30" s="16">
        <f t="shared" si="2"/>
        <v>0</v>
      </c>
      <c r="F30" s="15"/>
      <c r="G30" s="16">
        <f t="shared" si="3"/>
        <v>0</v>
      </c>
      <c r="H30" s="15"/>
      <c r="I30" s="16">
        <f t="shared" si="41"/>
        <v>0</v>
      </c>
      <c r="J30" s="15"/>
      <c r="K30" s="16">
        <f t="shared" si="5"/>
        <v>0</v>
      </c>
      <c r="L30" s="15"/>
      <c r="M30" s="16">
        <f t="shared" si="42"/>
        <v>0</v>
      </c>
      <c r="N30" s="15"/>
      <c r="O30" s="16">
        <f t="shared" si="43"/>
        <v>0</v>
      </c>
      <c r="P30" s="15"/>
      <c r="Q30" s="16">
        <f t="shared" si="44"/>
        <v>0</v>
      </c>
      <c r="R30" s="15"/>
      <c r="S30" s="16">
        <f t="shared" si="9"/>
        <v>0</v>
      </c>
      <c r="T30" s="15"/>
      <c r="U30" s="16">
        <f t="shared" si="45"/>
        <v>0</v>
      </c>
      <c r="V30" s="15"/>
      <c r="W30" s="16">
        <f t="shared" si="46"/>
        <v>0</v>
      </c>
      <c r="X30" s="15"/>
      <c r="Y30" s="16">
        <f t="shared" si="47"/>
        <v>0</v>
      </c>
      <c r="Z30" s="15"/>
      <c r="AA30" s="16">
        <f t="shared" si="48"/>
        <v>0</v>
      </c>
      <c r="AB30" s="15"/>
      <c r="AC30" s="16">
        <f t="shared" si="14"/>
        <v>0</v>
      </c>
      <c r="AD30" s="15"/>
      <c r="AE30" s="16">
        <f t="shared" si="15"/>
        <v>0</v>
      </c>
      <c r="AF30" s="15"/>
      <c r="AG30" s="16">
        <f t="shared" si="49"/>
        <v>0</v>
      </c>
      <c r="AH30" s="15"/>
      <c r="AI30" s="16">
        <f t="shared" si="17"/>
        <v>0</v>
      </c>
      <c r="AJ30" s="15"/>
      <c r="AK30" s="16">
        <f t="shared" si="18"/>
        <v>0</v>
      </c>
      <c r="AL30" s="15"/>
      <c r="AM30" s="16">
        <f t="shared" si="50"/>
        <v>0</v>
      </c>
      <c r="AN30" s="15"/>
      <c r="AO30" s="16">
        <f t="shared" si="20"/>
        <v>0</v>
      </c>
      <c r="AP30" s="15"/>
      <c r="AQ30" s="16">
        <f t="shared" si="51"/>
        <v>0</v>
      </c>
      <c r="AR30" s="15"/>
      <c r="AS30" s="16">
        <f t="shared" si="22"/>
        <v>0</v>
      </c>
      <c r="AT30" s="15"/>
      <c r="AU30" s="16">
        <f t="shared" si="23"/>
        <v>0</v>
      </c>
      <c r="AV30" s="15"/>
      <c r="AW30" s="16">
        <f t="shared" si="24"/>
        <v>0</v>
      </c>
      <c r="AX30" s="15"/>
      <c r="AY30" s="16">
        <f t="shared" si="25"/>
        <v>0</v>
      </c>
      <c r="AZ30" s="15"/>
      <c r="BA30" s="16">
        <f t="shared" si="26"/>
        <v>0</v>
      </c>
      <c r="BB30" s="15"/>
      <c r="BC30" s="16">
        <f t="shared" si="52"/>
        <v>0</v>
      </c>
      <c r="BD30" s="15"/>
      <c r="BE30" s="16">
        <f t="shared" si="28"/>
        <v>0</v>
      </c>
      <c r="BF30" s="15"/>
      <c r="BG30" s="16">
        <f t="shared" si="29"/>
        <v>0</v>
      </c>
      <c r="BH30" s="15"/>
      <c r="BI30" s="16">
        <f t="shared" si="30"/>
        <v>0</v>
      </c>
      <c r="BJ30" s="15"/>
      <c r="BK30" s="16">
        <f t="shared" si="53"/>
        <v>0</v>
      </c>
      <c r="BL30" s="15"/>
      <c r="BM30" s="16">
        <f t="shared" si="54"/>
        <v>0</v>
      </c>
      <c r="BN30" s="15"/>
      <c r="BO30" s="16">
        <f t="shared" si="55"/>
        <v>0</v>
      </c>
      <c r="BP30" s="15"/>
      <c r="BQ30" s="16">
        <f t="shared" si="56"/>
        <v>0</v>
      </c>
      <c r="BR30" s="22">
        <f t="shared" si="34"/>
        <v>0</v>
      </c>
      <c r="BS30" s="55"/>
      <c r="BT30">
        <v>28</v>
      </c>
      <c r="BU30" s="47">
        <f t="shared" si="35"/>
        <v>0</v>
      </c>
      <c r="BV30" s="47">
        <f t="shared" si="36"/>
        <v>0</v>
      </c>
      <c r="BW30" s="47">
        <f t="shared" si="37"/>
        <v>0</v>
      </c>
      <c r="BX30" s="47">
        <f t="shared" si="38"/>
        <v>0</v>
      </c>
    </row>
    <row r="31" spans="1:76" ht="15" thickBot="1" x14ac:dyDescent="0.35">
      <c r="A31" s="14" t="s">
        <v>63</v>
      </c>
      <c r="B31" s="15"/>
      <c r="C31" s="16">
        <f t="shared" si="40"/>
        <v>0</v>
      </c>
      <c r="D31" s="15"/>
      <c r="E31" s="16">
        <f t="shared" si="2"/>
        <v>0</v>
      </c>
      <c r="F31" s="15"/>
      <c r="G31" s="16">
        <f t="shared" si="3"/>
        <v>0</v>
      </c>
      <c r="H31" s="15"/>
      <c r="I31" s="16">
        <f t="shared" si="41"/>
        <v>0</v>
      </c>
      <c r="J31" s="15"/>
      <c r="K31" s="16">
        <f t="shared" si="5"/>
        <v>0</v>
      </c>
      <c r="L31" s="15"/>
      <c r="M31" s="16">
        <f t="shared" si="42"/>
        <v>0</v>
      </c>
      <c r="N31" s="15"/>
      <c r="O31" s="16">
        <f t="shared" si="43"/>
        <v>0</v>
      </c>
      <c r="P31" s="15"/>
      <c r="Q31" s="16">
        <f t="shared" si="44"/>
        <v>0</v>
      </c>
      <c r="R31" s="15"/>
      <c r="S31" s="16">
        <f t="shared" si="9"/>
        <v>0</v>
      </c>
      <c r="T31" s="15"/>
      <c r="U31" s="16">
        <f t="shared" si="45"/>
        <v>0</v>
      </c>
      <c r="V31" s="15"/>
      <c r="W31" s="16">
        <f t="shared" si="46"/>
        <v>0</v>
      </c>
      <c r="X31" s="15"/>
      <c r="Y31" s="16">
        <f t="shared" si="47"/>
        <v>0</v>
      </c>
      <c r="Z31" s="15"/>
      <c r="AA31" s="16">
        <f t="shared" si="48"/>
        <v>0</v>
      </c>
      <c r="AB31" s="15"/>
      <c r="AC31" s="16">
        <f t="shared" si="14"/>
        <v>0</v>
      </c>
      <c r="AD31" s="15"/>
      <c r="AE31" s="16">
        <f t="shared" si="15"/>
        <v>0</v>
      </c>
      <c r="AF31" s="15"/>
      <c r="AG31" s="16">
        <f t="shared" si="49"/>
        <v>0</v>
      </c>
      <c r="AH31" s="15"/>
      <c r="AI31" s="16">
        <f t="shared" si="17"/>
        <v>0</v>
      </c>
      <c r="AJ31" s="15"/>
      <c r="AK31" s="16">
        <f t="shared" si="18"/>
        <v>0</v>
      </c>
      <c r="AL31" s="15"/>
      <c r="AM31" s="16">
        <f t="shared" si="50"/>
        <v>0</v>
      </c>
      <c r="AN31" s="15"/>
      <c r="AO31" s="16">
        <f t="shared" si="20"/>
        <v>0</v>
      </c>
      <c r="AP31" s="15"/>
      <c r="AQ31" s="16">
        <f t="shared" si="51"/>
        <v>0</v>
      </c>
      <c r="AR31" s="15"/>
      <c r="AS31" s="16">
        <f t="shared" si="22"/>
        <v>0</v>
      </c>
      <c r="AT31" s="15"/>
      <c r="AU31" s="16">
        <f t="shared" si="23"/>
        <v>0</v>
      </c>
      <c r="AV31" s="15"/>
      <c r="AW31" s="16">
        <f t="shared" si="24"/>
        <v>0</v>
      </c>
      <c r="AX31" s="15"/>
      <c r="AY31" s="16">
        <f t="shared" si="25"/>
        <v>0</v>
      </c>
      <c r="AZ31" s="15"/>
      <c r="BA31" s="16">
        <f t="shared" si="26"/>
        <v>0</v>
      </c>
      <c r="BB31" s="15"/>
      <c r="BC31" s="16">
        <f t="shared" si="52"/>
        <v>0</v>
      </c>
      <c r="BD31" s="15"/>
      <c r="BE31" s="16">
        <f t="shared" si="28"/>
        <v>0</v>
      </c>
      <c r="BF31" s="15"/>
      <c r="BG31" s="16">
        <f t="shared" si="29"/>
        <v>0</v>
      </c>
      <c r="BH31" s="15"/>
      <c r="BI31" s="16">
        <f t="shared" si="30"/>
        <v>0</v>
      </c>
      <c r="BJ31" s="15"/>
      <c r="BK31" s="16">
        <f t="shared" si="53"/>
        <v>0</v>
      </c>
      <c r="BL31" s="15"/>
      <c r="BM31" s="16">
        <f t="shared" si="54"/>
        <v>0</v>
      </c>
      <c r="BN31" s="15"/>
      <c r="BO31" s="16">
        <f t="shared" si="55"/>
        <v>0</v>
      </c>
      <c r="BP31" s="15"/>
      <c r="BQ31" s="16">
        <f t="shared" si="56"/>
        <v>0</v>
      </c>
      <c r="BR31" s="22">
        <f t="shared" si="34"/>
        <v>0</v>
      </c>
      <c r="BS31" s="55"/>
      <c r="BT31">
        <v>29</v>
      </c>
      <c r="BU31" s="47">
        <f t="shared" si="35"/>
        <v>0</v>
      </c>
      <c r="BV31" s="47">
        <f t="shared" si="36"/>
        <v>0</v>
      </c>
      <c r="BW31" s="47">
        <f t="shared" si="37"/>
        <v>0</v>
      </c>
      <c r="BX31" s="47">
        <f t="shared" si="38"/>
        <v>0</v>
      </c>
    </row>
    <row r="32" spans="1:76" ht="15" thickBot="1" x14ac:dyDescent="0.35">
      <c r="A32" s="14" t="s">
        <v>64</v>
      </c>
      <c r="B32" s="15">
        <v>0</v>
      </c>
      <c r="C32" s="16">
        <f t="shared" si="40"/>
        <v>0</v>
      </c>
      <c r="D32" s="15">
        <v>2</v>
      </c>
      <c r="E32" s="16">
        <f t="shared" si="2"/>
        <v>54</v>
      </c>
      <c r="F32" s="15">
        <v>1</v>
      </c>
      <c r="G32" s="16">
        <f t="shared" si="3"/>
        <v>54</v>
      </c>
      <c r="H32" s="15">
        <v>1</v>
      </c>
      <c r="I32" s="16">
        <f t="shared" si="41"/>
        <v>70</v>
      </c>
      <c r="J32" s="15"/>
      <c r="K32" s="16">
        <f t="shared" si="5"/>
        <v>0</v>
      </c>
      <c r="L32" s="15">
        <v>6</v>
      </c>
      <c r="M32" s="16">
        <f t="shared" si="42"/>
        <v>426</v>
      </c>
      <c r="N32" s="15">
        <v>2</v>
      </c>
      <c r="O32" s="16">
        <f t="shared" si="43"/>
        <v>256</v>
      </c>
      <c r="P32" s="15">
        <v>0</v>
      </c>
      <c r="Q32" s="16">
        <f t="shared" si="44"/>
        <v>0</v>
      </c>
      <c r="R32" s="15">
        <v>7</v>
      </c>
      <c r="S32" s="16">
        <f t="shared" si="9"/>
        <v>1015</v>
      </c>
      <c r="T32" s="15">
        <v>5</v>
      </c>
      <c r="U32" s="16">
        <f t="shared" si="45"/>
        <v>700</v>
      </c>
      <c r="V32" s="15">
        <v>1</v>
      </c>
      <c r="W32" s="16">
        <f t="shared" si="46"/>
        <v>65</v>
      </c>
      <c r="X32" s="15">
        <v>1</v>
      </c>
      <c r="Y32" s="16">
        <f t="shared" si="47"/>
        <v>72</v>
      </c>
      <c r="Z32" s="15">
        <v>0</v>
      </c>
      <c r="AA32" s="16">
        <f t="shared" si="48"/>
        <v>0</v>
      </c>
      <c r="AB32" s="15">
        <v>0</v>
      </c>
      <c r="AC32" s="16">
        <f t="shared" si="14"/>
        <v>0</v>
      </c>
      <c r="AD32" s="15"/>
      <c r="AE32" s="16">
        <f t="shared" si="15"/>
        <v>0</v>
      </c>
      <c r="AF32" s="15">
        <v>0</v>
      </c>
      <c r="AG32" s="16">
        <f t="shared" si="49"/>
        <v>0</v>
      </c>
      <c r="AH32" s="15">
        <v>1</v>
      </c>
      <c r="AI32" s="16">
        <f t="shared" si="17"/>
        <v>180</v>
      </c>
      <c r="AJ32" s="15">
        <v>0</v>
      </c>
      <c r="AK32" s="16">
        <f t="shared" si="18"/>
        <v>0</v>
      </c>
      <c r="AL32" s="15">
        <v>0</v>
      </c>
      <c r="AM32" s="16">
        <f t="shared" si="50"/>
        <v>0</v>
      </c>
      <c r="AN32" s="15">
        <v>0</v>
      </c>
      <c r="AO32" s="16">
        <f t="shared" si="20"/>
        <v>0</v>
      </c>
      <c r="AP32" s="15">
        <v>1</v>
      </c>
      <c r="AQ32" s="16">
        <f t="shared" si="51"/>
        <v>95</v>
      </c>
      <c r="AR32" s="15">
        <v>0</v>
      </c>
      <c r="AS32" s="16">
        <f t="shared" si="22"/>
        <v>0</v>
      </c>
      <c r="AT32" s="15"/>
      <c r="AU32" s="16">
        <f t="shared" si="23"/>
        <v>0</v>
      </c>
      <c r="AV32" s="15"/>
      <c r="AW32" s="16">
        <f t="shared" si="24"/>
        <v>0</v>
      </c>
      <c r="AX32" s="15">
        <v>1</v>
      </c>
      <c r="AY32" s="16">
        <f t="shared" si="25"/>
        <v>110</v>
      </c>
      <c r="AZ32" s="15">
        <v>0</v>
      </c>
      <c r="BA32" s="16">
        <f t="shared" si="26"/>
        <v>0</v>
      </c>
      <c r="BB32" s="15">
        <v>0</v>
      </c>
      <c r="BC32" s="16">
        <f t="shared" si="52"/>
        <v>0</v>
      </c>
      <c r="BD32" s="15">
        <v>0</v>
      </c>
      <c r="BE32" s="16">
        <f t="shared" si="28"/>
        <v>0</v>
      </c>
      <c r="BF32" s="15">
        <v>0</v>
      </c>
      <c r="BG32" s="16">
        <f t="shared" si="29"/>
        <v>0</v>
      </c>
      <c r="BH32" s="15">
        <v>0</v>
      </c>
      <c r="BI32" s="16">
        <f t="shared" si="30"/>
        <v>0</v>
      </c>
      <c r="BJ32" s="15">
        <v>0</v>
      </c>
      <c r="BK32" s="16">
        <f t="shared" si="53"/>
        <v>0</v>
      </c>
      <c r="BL32" s="15">
        <v>0</v>
      </c>
      <c r="BM32" s="16">
        <f t="shared" si="54"/>
        <v>0</v>
      </c>
      <c r="BN32" s="15">
        <v>0</v>
      </c>
      <c r="BO32" s="16">
        <f t="shared" si="55"/>
        <v>0</v>
      </c>
      <c r="BP32" s="15">
        <v>0</v>
      </c>
      <c r="BQ32" s="16">
        <f t="shared" si="56"/>
        <v>0</v>
      </c>
      <c r="BR32" s="22">
        <f t="shared" si="34"/>
        <v>3097</v>
      </c>
      <c r="BS32" s="55">
        <v>22</v>
      </c>
      <c r="BT32">
        <v>30</v>
      </c>
      <c r="BU32" s="47">
        <f t="shared" si="35"/>
        <v>2472.0625798212009</v>
      </c>
      <c r="BV32" s="47">
        <f t="shared" si="36"/>
        <v>197.76500638569607</v>
      </c>
      <c r="BW32" s="47">
        <f t="shared" si="37"/>
        <v>427.17241379310349</v>
      </c>
      <c r="BX32" s="47">
        <f t="shared" si="38"/>
        <v>3097</v>
      </c>
    </row>
    <row r="33" spans="1:76" ht="15" thickBot="1" x14ac:dyDescent="0.35">
      <c r="A33" s="14" t="s">
        <v>65</v>
      </c>
      <c r="B33" s="36">
        <v>1</v>
      </c>
      <c r="C33" s="37">
        <f t="shared" si="40"/>
        <v>71</v>
      </c>
      <c r="D33" s="36">
        <v>10</v>
      </c>
      <c r="E33" s="37">
        <f t="shared" si="2"/>
        <v>270</v>
      </c>
      <c r="F33" s="36">
        <v>1</v>
      </c>
      <c r="G33" s="37">
        <f t="shared" si="3"/>
        <v>54</v>
      </c>
      <c r="H33" s="36">
        <v>5</v>
      </c>
      <c r="I33" s="37">
        <f t="shared" si="41"/>
        <v>350</v>
      </c>
      <c r="J33" s="36"/>
      <c r="K33" s="37">
        <f t="shared" si="5"/>
        <v>0</v>
      </c>
      <c r="L33" s="36">
        <v>8</v>
      </c>
      <c r="M33" s="37">
        <f t="shared" si="42"/>
        <v>568</v>
      </c>
      <c r="N33" s="36">
        <v>0</v>
      </c>
      <c r="O33" s="37">
        <f t="shared" si="43"/>
        <v>0</v>
      </c>
      <c r="P33" s="36">
        <v>2</v>
      </c>
      <c r="Q33" s="37">
        <f t="shared" si="44"/>
        <v>276</v>
      </c>
      <c r="R33" s="36">
        <v>1</v>
      </c>
      <c r="S33" s="37">
        <f t="shared" si="9"/>
        <v>145</v>
      </c>
      <c r="T33" s="36">
        <v>6</v>
      </c>
      <c r="U33" s="37">
        <f t="shared" si="45"/>
        <v>840</v>
      </c>
      <c r="V33" s="36">
        <v>2</v>
      </c>
      <c r="W33" s="37">
        <f t="shared" si="46"/>
        <v>130</v>
      </c>
      <c r="X33" s="36">
        <v>5</v>
      </c>
      <c r="Y33" s="37">
        <f t="shared" si="47"/>
        <v>360</v>
      </c>
      <c r="Z33" s="36">
        <v>0</v>
      </c>
      <c r="AA33" s="37">
        <f t="shared" si="48"/>
        <v>0</v>
      </c>
      <c r="AB33" s="36">
        <v>0</v>
      </c>
      <c r="AC33" s="37">
        <f t="shared" si="14"/>
        <v>0</v>
      </c>
      <c r="AD33" s="36"/>
      <c r="AE33" s="37">
        <f t="shared" si="15"/>
        <v>0</v>
      </c>
      <c r="AF33" s="36">
        <v>0</v>
      </c>
      <c r="AG33" s="16">
        <f t="shared" si="49"/>
        <v>0</v>
      </c>
      <c r="AH33" s="36">
        <v>0</v>
      </c>
      <c r="AI33" s="37">
        <f t="shared" si="17"/>
        <v>0</v>
      </c>
      <c r="AJ33" s="36">
        <v>0</v>
      </c>
      <c r="AK33" s="37">
        <f t="shared" si="18"/>
        <v>0</v>
      </c>
      <c r="AL33" s="36">
        <v>0</v>
      </c>
      <c r="AM33" s="37">
        <f t="shared" si="50"/>
        <v>0</v>
      </c>
      <c r="AN33" s="36">
        <v>0</v>
      </c>
      <c r="AO33" s="37">
        <f t="shared" si="20"/>
        <v>0</v>
      </c>
      <c r="AP33" s="36">
        <v>1</v>
      </c>
      <c r="AQ33" s="37">
        <f t="shared" si="51"/>
        <v>95</v>
      </c>
      <c r="AR33" s="36">
        <v>0</v>
      </c>
      <c r="AS33" s="37">
        <f t="shared" si="22"/>
        <v>0</v>
      </c>
      <c r="AT33" s="36"/>
      <c r="AU33" s="37">
        <f t="shared" si="23"/>
        <v>0</v>
      </c>
      <c r="AV33" s="36"/>
      <c r="AW33" s="37">
        <f t="shared" si="24"/>
        <v>0</v>
      </c>
      <c r="AX33" s="36">
        <v>0</v>
      </c>
      <c r="AY33" s="37">
        <f t="shared" si="25"/>
        <v>0</v>
      </c>
      <c r="AZ33" s="36">
        <v>0</v>
      </c>
      <c r="BA33" s="37">
        <f t="shared" si="26"/>
        <v>0</v>
      </c>
      <c r="BB33" s="36">
        <v>0</v>
      </c>
      <c r="BC33" s="37">
        <f t="shared" si="52"/>
        <v>0</v>
      </c>
      <c r="BD33" s="36">
        <v>0</v>
      </c>
      <c r="BE33" s="37">
        <f t="shared" si="28"/>
        <v>0</v>
      </c>
      <c r="BF33" s="36">
        <v>0</v>
      </c>
      <c r="BG33" s="37">
        <f t="shared" si="29"/>
        <v>0</v>
      </c>
      <c r="BH33" s="36">
        <v>0</v>
      </c>
      <c r="BI33" s="37">
        <f t="shared" si="30"/>
        <v>0</v>
      </c>
      <c r="BJ33" s="36">
        <v>0</v>
      </c>
      <c r="BK33" s="37">
        <f t="shared" si="53"/>
        <v>0</v>
      </c>
      <c r="BL33" s="36">
        <v>0</v>
      </c>
      <c r="BM33" s="37">
        <f t="shared" si="54"/>
        <v>0</v>
      </c>
      <c r="BN33" s="36">
        <v>2</v>
      </c>
      <c r="BO33" s="37">
        <f t="shared" si="55"/>
        <v>130</v>
      </c>
      <c r="BP33" s="36">
        <v>0</v>
      </c>
      <c r="BQ33" s="37">
        <f t="shared" si="56"/>
        <v>0</v>
      </c>
      <c r="BR33" s="25">
        <f t="shared" si="34"/>
        <v>3289</v>
      </c>
      <c r="BS33" s="56">
        <v>27</v>
      </c>
      <c r="BT33">
        <v>31</v>
      </c>
      <c r="BU33" s="47">
        <f t="shared" si="35"/>
        <v>2625.3192848020431</v>
      </c>
      <c r="BV33" s="47">
        <f t="shared" si="36"/>
        <v>210.02554278416346</v>
      </c>
      <c r="BW33" s="47">
        <f t="shared" si="37"/>
        <v>453.65517241379303</v>
      </c>
      <c r="BX33" s="47">
        <f t="shared" si="38"/>
        <v>3288.9999999999995</v>
      </c>
    </row>
    <row r="34" spans="1:76" ht="15" thickBot="1" x14ac:dyDescent="0.35">
      <c r="A34" s="14" t="s">
        <v>66</v>
      </c>
      <c r="B34" s="17">
        <f>SUM(B3:B33)</f>
        <v>29</v>
      </c>
      <c r="C34" s="18">
        <f>SUM(C3:C33)</f>
        <v>2045</v>
      </c>
      <c r="D34" s="17">
        <f>SUM(D3:D33)</f>
        <v>145</v>
      </c>
      <c r="E34" s="18">
        <f>SUM(E3:E33)</f>
        <v>3915</v>
      </c>
      <c r="F34" s="17">
        <f t="shared" ref="F34:N34" si="57">SUM(F3:F33)</f>
        <v>21</v>
      </c>
      <c r="G34" s="18">
        <f t="shared" si="57"/>
        <v>1134</v>
      </c>
      <c r="H34" s="17">
        <f t="shared" si="57"/>
        <v>100</v>
      </c>
      <c r="I34" s="16">
        <f>SUM(I3:I33)</f>
        <v>6892</v>
      </c>
      <c r="J34" s="17">
        <f t="shared" si="57"/>
        <v>0</v>
      </c>
      <c r="K34" s="18">
        <f t="shared" si="57"/>
        <v>0</v>
      </c>
      <c r="L34" s="17">
        <f t="shared" si="57"/>
        <v>111</v>
      </c>
      <c r="M34" s="16">
        <f>SUM(M3:M33)</f>
        <v>7831</v>
      </c>
      <c r="N34" s="17">
        <f t="shared" si="57"/>
        <v>11</v>
      </c>
      <c r="O34" s="16">
        <f>SUM(O3:O33)</f>
        <v>1378</v>
      </c>
      <c r="P34" s="17">
        <f>SUM(P3:P33)</f>
        <v>11</v>
      </c>
      <c r="Q34" s="16">
        <f>SUM(Q3:Q33)</f>
        <v>1506</v>
      </c>
      <c r="R34" s="17">
        <f t="shared" ref="R34:AC34" si="58">SUM(R3:R33)</f>
        <v>26</v>
      </c>
      <c r="S34" s="18">
        <f>SUM(S3:S33)</f>
        <v>3770</v>
      </c>
      <c r="T34" s="17">
        <f t="shared" si="58"/>
        <v>76</v>
      </c>
      <c r="U34" s="16">
        <f>SUM(U3:U33)</f>
        <v>10409</v>
      </c>
      <c r="V34" s="17">
        <f t="shared" si="58"/>
        <v>30</v>
      </c>
      <c r="W34" s="16">
        <f>SUM(W3:W33)</f>
        <v>1932</v>
      </c>
      <c r="X34" s="17">
        <f t="shared" si="58"/>
        <v>112</v>
      </c>
      <c r="Y34" s="16">
        <f>SUM(Y3:Y33)</f>
        <v>7872</v>
      </c>
      <c r="Z34" s="17">
        <f t="shared" si="58"/>
        <v>16</v>
      </c>
      <c r="AA34" s="16">
        <f>SUM(AA3:AA33)</f>
        <v>1386</v>
      </c>
      <c r="AB34" s="17">
        <f t="shared" si="58"/>
        <v>0</v>
      </c>
      <c r="AC34" s="18">
        <f t="shared" si="58"/>
        <v>0</v>
      </c>
      <c r="AD34" s="17">
        <f>SUM(AD3:AD33)</f>
        <v>0</v>
      </c>
      <c r="AE34" s="18">
        <f t="shared" ref="AE34:AK34" si="59">SUM(AE3:AE33)</f>
        <v>0</v>
      </c>
      <c r="AF34" s="17">
        <f t="shared" si="59"/>
        <v>2</v>
      </c>
      <c r="AG34" s="16">
        <f>SUM(AG3:AG33)</f>
        <v>330</v>
      </c>
      <c r="AH34" s="17">
        <f t="shared" si="59"/>
        <v>7</v>
      </c>
      <c r="AI34" s="18">
        <f t="shared" si="59"/>
        <v>1260</v>
      </c>
      <c r="AJ34" s="17">
        <f t="shared" si="59"/>
        <v>9</v>
      </c>
      <c r="AK34" s="18">
        <f t="shared" si="59"/>
        <v>1305</v>
      </c>
      <c r="AL34" s="17">
        <f>SUM(AL3:AL33)</f>
        <v>2</v>
      </c>
      <c r="AM34" s="16">
        <f>SUM(AM3:AM33)</f>
        <v>276</v>
      </c>
      <c r="AN34" s="17">
        <f t="shared" ref="AN34:AP34" si="60">SUM(AN3:AN33)</f>
        <v>1</v>
      </c>
      <c r="AO34" s="18">
        <f t="shared" si="60"/>
        <v>22</v>
      </c>
      <c r="AP34" s="17">
        <f t="shared" si="60"/>
        <v>10</v>
      </c>
      <c r="AQ34" s="16">
        <f>SUM(AQ3:AQ33)</f>
        <v>935</v>
      </c>
      <c r="AR34" s="17">
        <f>SUM(AR3:AR33)</f>
        <v>12</v>
      </c>
      <c r="AS34" s="18">
        <f t="shared" ref="AS34:BJ34" si="61">SUM(AS3:AS33)</f>
        <v>564</v>
      </c>
      <c r="AT34" s="17">
        <f t="shared" si="61"/>
        <v>0</v>
      </c>
      <c r="AU34" s="18">
        <f t="shared" si="61"/>
        <v>0</v>
      </c>
      <c r="AV34" s="17">
        <f t="shared" si="61"/>
        <v>0</v>
      </c>
      <c r="AW34" s="18">
        <f t="shared" si="61"/>
        <v>0</v>
      </c>
      <c r="AX34" s="21">
        <f t="shared" si="61"/>
        <v>6</v>
      </c>
      <c r="AY34" s="18">
        <f t="shared" si="61"/>
        <v>660</v>
      </c>
      <c r="AZ34" s="17">
        <f t="shared" si="61"/>
        <v>0</v>
      </c>
      <c r="BA34" s="18">
        <f t="shared" si="61"/>
        <v>0</v>
      </c>
      <c r="BB34" s="17">
        <f t="shared" si="61"/>
        <v>0</v>
      </c>
      <c r="BC34" s="16">
        <f>SUM(BC3:BC33)</f>
        <v>0</v>
      </c>
      <c r="BD34" s="17">
        <f t="shared" si="61"/>
        <v>0</v>
      </c>
      <c r="BE34" s="18">
        <f t="shared" si="61"/>
        <v>0</v>
      </c>
      <c r="BF34" s="17">
        <f t="shared" si="61"/>
        <v>2</v>
      </c>
      <c r="BG34" s="18">
        <f t="shared" si="61"/>
        <v>18</v>
      </c>
      <c r="BH34" s="17">
        <f t="shared" si="61"/>
        <v>25</v>
      </c>
      <c r="BI34" s="18">
        <f t="shared" si="61"/>
        <v>25</v>
      </c>
      <c r="BJ34" s="17">
        <f t="shared" si="61"/>
        <v>3</v>
      </c>
      <c r="BK34" s="16">
        <f>SUM(BK3:BK33)</f>
        <v>216</v>
      </c>
      <c r="BL34" s="17">
        <f>SUM(BL3:BL33)</f>
        <v>1</v>
      </c>
      <c r="BM34" s="18">
        <f>SUM(BM3:BM33)</f>
        <v>72</v>
      </c>
      <c r="BN34" s="17">
        <f t="shared" ref="BN34:BQ34" si="62">SUM(BN3:BN33)</f>
        <v>7</v>
      </c>
      <c r="BO34" s="18">
        <f t="shared" si="62"/>
        <v>449</v>
      </c>
      <c r="BP34" s="17">
        <f t="shared" si="62"/>
        <v>3</v>
      </c>
      <c r="BQ34" s="24">
        <f t="shared" si="62"/>
        <v>189</v>
      </c>
      <c r="BR34" s="26">
        <f t="shared" si="34"/>
        <v>56391</v>
      </c>
      <c r="BS34" s="57">
        <f t="shared" ref="BS34" si="63">SUM(BS3:BS33)</f>
        <v>504</v>
      </c>
      <c r="BT34" s="1"/>
      <c r="BU34" s="54">
        <f t="shared" si="35"/>
        <v>45011.973180076624</v>
      </c>
      <c r="BV34" s="54">
        <f t="shared" si="36"/>
        <v>3600.9578544061301</v>
      </c>
      <c r="BW34" s="54">
        <f t="shared" si="37"/>
        <v>7778.0689655172409</v>
      </c>
      <c r="BX34" s="54">
        <f t="shared" si="38"/>
        <v>56390.999999999993</v>
      </c>
    </row>
    <row r="35" spans="1:76" ht="15.6" thickTop="1" thickBot="1" x14ac:dyDescent="0.35">
      <c r="A35" s="9" t="s">
        <v>33</v>
      </c>
      <c r="B35" s="74" t="s">
        <v>0</v>
      </c>
      <c r="C35" s="75"/>
      <c r="D35" s="74" t="s">
        <v>1</v>
      </c>
      <c r="E35" s="75"/>
      <c r="F35" s="74" t="s">
        <v>2</v>
      </c>
      <c r="G35" s="75"/>
      <c r="H35" s="77" t="s">
        <v>3</v>
      </c>
      <c r="I35" s="78"/>
      <c r="J35" s="74" t="s">
        <v>4</v>
      </c>
      <c r="K35" s="75"/>
      <c r="L35" s="74" t="s">
        <v>5</v>
      </c>
      <c r="M35" s="75"/>
      <c r="N35" s="74" t="s">
        <v>6</v>
      </c>
      <c r="O35" s="75"/>
      <c r="P35" s="74" t="s">
        <v>7</v>
      </c>
      <c r="Q35" s="75"/>
      <c r="R35" s="74" t="s">
        <v>8</v>
      </c>
      <c r="S35" s="75"/>
      <c r="T35" s="74" t="s">
        <v>9</v>
      </c>
      <c r="U35" s="75"/>
      <c r="V35" s="74" t="s">
        <v>10</v>
      </c>
      <c r="W35" s="75"/>
      <c r="X35" s="74" t="s">
        <v>11</v>
      </c>
      <c r="Y35" s="75"/>
      <c r="Z35" s="74" t="s">
        <v>12</v>
      </c>
      <c r="AA35" s="75"/>
      <c r="AB35" s="74" t="s">
        <v>13</v>
      </c>
      <c r="AC35" s="75"/>
      <c r="AD35" s="74" t="s">
        <v>14</v>
      </c>
      <c r="AE35" s="75"/>
      <c r="AF35" s="74" t="s">
        <v>15</v>
      </c>
      <c r="AG35" s="75"/>
      <c r="AH35" s="74" t="s">
        <v>16</v>
      </c>
      <c r="AI35" s="75"/>
      <c r="AJ35" s="74" t="s">
        <v>82</v>
      </c>
      <c r="AK35" s="75"/>
      <c r="AL35" s="74" t="s">
        <v>17</v>
      </c>
      <c r="AM35" s="75"/>
      <c r="AN35" s="74" t="s">
        <v>18</v>
      </c>
      <c r="AO35" s="75"/>
      <c r="AP35" s="74" t="s">
        <v>19</v>
      </c>
      <c r="AQ35" s="75"/>
      <c r="AR35" s="74" t="s">
        <v>20</v>
      </c>
      <c r="AS35" s="75"/>
      <c r="AT35" s="74" t="s">
        <v>21</v>
      </c>
      <c r="AU35" s="75"/>
      <c r="AV35" s="74" t="s">
        <v>22</v>
      </c>
      <c r="AW35" s="75"/>
      <c r="AX35" s="74" t="s">
        <v>23</v>
      </c>
      <c r="AY35" s="75"/>
      <c r="AZ35" s="74" t="s">
        <v>24</v>
      </c>
      <c r="BA35" s="75"/>
      <c r="BB35" s="74" t="s">
        <v>25</v>
      </c>
      <c r="BC35" s="75"/>
      <c r="BD35" s="74" t="s">
        <v>26</v>
      </c>
      <c r="BE35" s="75"/>
      <c r="BF35" s="74" t="s">
        <v>27</v>
      </c>
      <c r="BG35" s="75"/>
      <c r="BH35" s="74" t="s">
        <v>28</v>
      </c>
      <c r="BI35" s="75"/>
      <c r="BJ35" s="74" t="s">
        <v>29</v>
      </c>
      <c r="BK35" s="75"/>
      <c r="BL35" s="74" t="s">
        <v>30</v>
      </c>
      <c r="BM35" s="75"/>
      <c r="BN35" s="74" t="s">
        <v>31</v>
      </c>
      <c r="BO35" s="75"/>
      <c r="BP35" s="74" t="s">
        <v>32</v>
      </c>
      <c r="BQ35" s="76"/>
      <c r="BR35" s="33">
        <f>SUM(BR3:BR33)</f>
        <v>56391</v>
      </c>
      <c r="BU35" s="69">
        <f t="shared" si="35"/>
        <v>45011.973180076624</v>
      </c>
      <c r="BV35" s="69">
        <f t="shared" si="36"/>
        <v>3600.9578544061301</v>
      </c>
      <c r="BW35" s="69">
        <f t="shared" si="37"/>
        <v>7778.0689655172409</v>
      </c>
      <c r="BX35" s="15">
        <f t="shared" si="38"/>
        <v>56390.999999999993</v>
      </c>
    </row>
    <row r="36" spans="1:76" ht="15" thickTop="1" x14ac:dyDescent="0.3">
      <c r="H36" s="38"/>
      <c r="I36" s="38"/>
      <c r="BU36">
        <f>SUM(BU3:BU33)</f>
        <v>45011.973180076617</v>
      </c>
      <c r="BV36">
        <f>SUM(BV3:BV33)</f>
        <v>3600.9578544061301</v>
      </c>
      <c r="BW36">
        <f>SUM(BW3:BW33)</f>
        <v>7778.0689655172409</v>
      </c>
      <c r="BX36">
        <f>SUM(BX3:BX33)</f>
        <v>56391</v>
      </c>
    </row>
  </sheetData>
  <mergeCells count="70"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</mergeCells>
  <pageMargins left="0.7" right="0.7" top="0.75" bottom="0.75" header="0.3" footer="0.3"/>
  <ignoredErrors>
    <ignoredError sqref="BR34" formula="1"/>
    <ignoredError sqref="B34 D34 F3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36"/>
  <sheetViews>
    <sheetView topLeftCell="BC1" workbookViewId="0">
      <selection activeCell="BS1" sqref="BS1:BS2"/>
    </sheetView>
  </sheetViews>
  <sheetFormatPr baseColWidth="10" defaultRowHeight="14.4" x14ac:dyDescent="0.3"/>
  <cols>
    <col min="71" max="71" width="11.5546875" style="58"/>
  </cols>
  <sheetData>
    <row r="1" spans="1:76" ht="15.6" thickTop="1" thickBot="1" x14ac:dyDescent="0.35">
      <c r="A1" s="11" t="s">
        <v>33</v>
      </c>
      <c r="B1" s="74" t="s">
        <v>0</v>
      </c>
      <c r="C1" s="75"/>
      <c r="D1" s="74" t="s">
        <v>1</v>
      </c>
      <c r="E1" s="75"/>
      <c r="F1" s="74" t="s">
        <v>2</v>
      </c>
      <c r="G1" s="75"/>
      <c r="H1" s="9" t="s">
        <v>3</v>
      </c>
      <c r="I1" s="9"/>
      <c r="J1" s="74"/>
      <c r="K1" s="75"/>
      <c r="L1" s="74" t="s">
        <v>5</v>
      </c>
      <c r="M1" s="75"/>
      <c r="N1" s="74" t="s">
        <v>6</v>
      </c>
      <c r="O1" s="75"/>
      <c r="P1" s="74" t="s">
        <v>7</v>
      </c>
      <c r="Q1" s="75"/>
      <c r="R1" s="74" t="s">
        <v>8</v>
      </c>
      <c r="S1" s="75"/>
      <c r="T1" s="74" t="s">
        <v>9</v>
      </c>
      <c r="U1" s="75"/>
      <c r="V1" s="74" t="s">
        <v>10</v>
      </c>
      <c r="W1" s="75"/>
      <c r="X1" s="74" t="s">
        <v>11</v>
      </c>
      <c r="Y1" s="75"/>
      <c r="Z1" s="74" t="s">
        <v>12</v>
      </c>
      <c r="AA1" s="75"/>
      <c r="AB1" s="74" t="s">
        <v>13</v>
      </c>
      <c r="AC1" s="75"/>
      <c r="AD1" s="74"/>
      <c r="AE1" s="75"/>
      <c r="AF1" s="74" t="s">
        <v>15</v>
      </c>
      <c r="AG1" s="75"/>
      <c r="AH1" s="74" t="s">
        <v>16</v>
      </c>
      <c r="AI1" s="75"/>
      <c r="AJ1" s="74" t="s">
        <v>82</v>
      </c>
      <c r="AK1" s="75"/>
      <c r="AL1" s="74" t="s">
        <v>17</v>
      </c>
      <c r="AM1" s="75"/>
      <c r="AN1" s="74" t="s">
        <v>18</v>
      </c>
      <c r="AO1" s="75"/>
      <c r="AP1" s="74" t="s">
        <v>19</v>
      </c>
      <c r="AQ1" s="75"/>
      <c r="AR1" s="74" t="s">
        <v>20</v>
      </c>
      <c r="AS1" s="75"/>
      <c r="AT1" s="74"/>
      <c r="AU1" s="75"/>
      <c r="AV1" s="74"/>
      <c r="AW1" s="75"/>
      <c r="AX1" s="74" t="s">
        <v>23</v>
      </c>
      <c r="AY1" s="75"/>
      <c r="AZ1" s="74" t="s">
        <v>24</v>
      </c>
      <c r="BA1" s="75"/>
      <c r="BB1" s="74" t="s">
        <v>25</v>
      </c>
      <c r="BC1" s="75"/>
      <c r="BD1" s="74" t="s">
        <v>26</v>
      </c>
      <c r="BE1" s="75"/>
      <c r="BF1" s="74" t="s">
        <v>27</v>
      </c>
      <c r="BG1" s="75"/>
      <c r="BH1" s="74" t="s">
        <v>28</v>
      </c>
      <c r="BI1" s="75"/>
      <c r="BJ1" s="74" t="s">
        <v>29</v>
      </c>
      <c r="BK1" s="75"/>
      <c r="BL1" s="74" t="s">
        <v>30</v>
      </c>
      <c r="BM1" s="75"/>
      <c r="BN1" s="74" t="s">
        <v>31</v>
      </c>
      <c r="BO1" s="75"/>
      <c r="BP1" s="74" t="s">
        <v>32</v>
      </c>
      <c r="BQ1" s="81"/>
      <c r="BR1" s="79" t="s">
        <v>66</v>
      </c>
      <c r="BS1" s="79" t="s">
        <v>67</v>
      </c>
      <c r="BT1" s="82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71</v>
      </c>
      <c r="C2" s="3"/>
      <c r="D2" s="35">
        <v>27</v>
      </c>
      <c r="E2" s="3"/>
      <c r="F2" s="4">
        <v>54</v>
      </c>
      <c r="G2" s="5"/>
      <c r="H2" s="6">
        <v>70</v>
      </c>
      <c r="I2" s="7"/>
      <c r="J2" s="6"/>
      <c r="K2" s="8"/>
      <c r="L2" s="6">
        <v>71</v>
      </c>
      <c r="M2" s="8"/>
      <c r="N2" s="6">
        <v>128</v>
      </c>
      <c r="O2" s="8"/>
      <c r="P2" s="6">
        <v>138</v>
      </c>
      <c r="Q2" s="7"/>
      <c r="R2" s="6">
        <v>145</v>
      </c>
      <c r="S2" s="7"/>
      <c r="T2" s="6">
        <v>140</v>
      </c>
      <c r="U2" s="7"/>
      <c r="V2" s="6">
        <v>65</v>
      </c>
      <c r="W2" s="7"/>
      <c r="X2" s="6">
        <v>72</v>
      </c>
      <c r="Y2" s="8"/>
      <c r="Z2" s="6">
        <v>88</v>
      </c>
      <c r="AA2" s="7"/>
      <c r="AB2" s="6">
        <v>290</v>
      </c>
      <c r="AC2" s="8"/>
      <c r="AD2" s="6"/>
      <c r="AE2" s="2"/>
      <c r="AF2" s="6">
        <v>170</v>
      </c>
      <c r="AG2" s="8"/>
      <c r="AH2" s="6">
        <v>180</v>
      </c>
      <c r="AI2" s="7"/>
      <c r="AJ2" s="6">
        <v>145</v>
      </c>
      <c r="AK2" s="7"/>
      <c r="AL2" s="6">
        <v>139</v>
      </c>
      <c r="AM2" s="7"/>
      <c r="AN2" s="6">
        <v>22</v>
      </c>
      <c r="AO2" s="7"/>
      <c r="AP2" s="6">
        <v>95</v>
      </c>
      <c r="AQ2" s="7"/>
      <c r="AR2" s="6">
        <v>47</v>
      </c>
      <c r="AS2" s="7"/>
      <c r="AT2" s="6">
        <v>0</v>
      </c>
      <c r="AU2" s="7"/>
      <c r="AV2" s="6">
        <v>0</v>
      </c>
      <c r="AW2" s="7"/>
      <c r="AX2" s="6">
        <v>110</v>
      </c>
      <c r="AY2" s="7"/>
      <c r="AZ2" s="6">
        <v>63</v>
      </c>
      <c r="BA2" s="7"/>
      <c r="BB2" s="6">
        <v>88</v>
      </c>
      <c r="BC2" s="7"/>
      <c r="BD2" s="6">
        <v>36</v>
      </c>
      <c r="BE2" s="7"/>
      <c r="BF2" s="6">
        <v>9</v>
      </c>
      <c r="BG2" s="7"/>
      <c r="BH2" s="6">
        <v>1</v>
      </c>
      <c r="BI2" s="7"/>
      <c r="BJ2" s="6">
        <v>72</v>
      </c>
      <c r="BK2" s="7"/>
      <c r="BL2" s="6">
        <v>72</v>
      </c>
      <c r="BM2" s="7"/>
      <c r="BN2" s="6">
        <v>65</v>
      </c>
      <c r="BO2" s="7"/>
      <c r="BP2" s="6">
        <v>65</v>
      </c>
      <c r="BQ2" s="2"/>
      <c r="BR2" s="80"/>
      <c r="BS2" s="80"/>
      <c r="BT2" s="82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0</v>
      </c>
      <c r="C3" s="20">
        <f>$B$2*B3</f>
        <v>0</v>
      </c>
      <c r="D3" s="19">
        <v>4</v>
      </c>
      <c r="E3" s="20">
        <f>$D$2*D3</f>
        <v>108</v>
      </c>
      <c r="F3" s="19">
        <v>0</v>
      </c>
      <c r="G3" s="20">
        <f>$F$2*F3</f>
        <v>0</v>
      </c>
      <c r="H3" s="19">
        <v>1</v>
      </c>
      <c r="I3" s="20">
        <f>$H$2*H3</f>
        <v>70</v>
      </c>
      <c r="J3" s="19"/>
      <c r="K3" s="20">
        <f>$J$2*J3</f>
        <v>0</v>
      </c>
      <c r="L3" s="19">
        <v>3</v>
      </c>
      <c r="M3" s="20">
        <f>$L$2*L3</f>
        <v>213</v>
      </c>
      <c r="N3" s="19">
        <v>0</v>
      </c>
      <c r="O3" s="20">
        <f>$N$2*N3</f>
        <v>0</v>
      </c>
      <c r="P3" s="19">
        <v>0</v>
      </c>
      <c r="Q3" s="20">
        <f>$P$2*P3</f>
        <v>0</v>
      </c>
      <c r="R3" s="19">
        <v>0</v>
      </c>
      <c r="S3" s="20">
        <f>$R$2*R3</f>
        <v>0</v>
      </c>
      <c r="T3" s="19">
        <v>3</v>
      </c>
      <c r="U3" s="20">
        <f>$T$2*T3</f>
        <v>420</v>
      </c>
      <c r="V3" s="19">
        <v>0</v>
      </c>
      <c r="W3" s="20">
        <f>$V$2*V3</f>
        <v>0</v>
      </c>
      <c r="X3" s="19">
        <v>2</v>
      </c>
      <c r="Y3" s="20">
        <f>$X$2*X3</f>
        <v>144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0</v>
      </c>
      <c r="AI3" s="20">
        <f>$AH$2*AH3</f>
        <v>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0</v>
      </c>
      <c r="AQ3" s="20">
        <f>$AP$2*AP3</f>
        <v>0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1</v>
      </c>
      <c r="BC3" s="20">
        <f>$BB$2*BB3</f>
        <v>88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0</v>
      </c>
      <c r="BQ3" s="20">
        <f>$BP$2*BP3</f>
        <v>0</v>
      </c>
      <c r="BR3" s="22">
        <f t="shared" ref="BR3:BR34" si="1">BQ3+BO3+BM3+BK3+BI3+BG3+BE3+BC3+BA3+AY3+AW3+AU3+AS3+AQ3+AO3+AM3+AK3+AI3+AG3+AE3+AC3+AA3+Y3+W3+U3+S3+Q3+O3+M3+K3+I3+G3+E3+C3</f>
        <v>1043</v>
      </c>
      <c r="BS3" s="55">
        <v>12</v>
      </c>
      <c r="BT3">
        <v>1</v>
      </c>
      <c r="BU3" s="47">
        <f>BR3/(1.08)/(1.16)</f>
        <v>832.5351213282247</v>
      </c>
      <c r="BV3" s="47">
        <f>BU3*(0.08)</f>
        <v>66.602809706257972</v>
      </c>
      <c r="BW3" s="47">
        <f>(BU3+BV3)*(0.16)</f>
        <v>143.86206896551724</v>
      </c>
      <c r="BX3" s="47">
        <f>BU3+BV3+BW3</f>
        <v>1043</v>
      </c>
    </row>
    <row r="4" spans="1:76" ht="15" thickBot="1" x14ac:dyDescent="0.35">
      <c r="A4" s="14" t="s">
        <v>36</v>
      </c>
      <c r="B4" s="15">
        <v>2</v>
      </c>
      <c r="C4" s="16">
        <f t="shared" ref="C4:C33" si="2">$B$2*B4</f>
        <v>142</v>
      </c>
      <c r="D4" s="15">
        <v>4</v>
      </c>
      <c r="E4" s="16">
        <f t="shared" ref="E4:E33" si="3">$D$2*D4</f>
        <v>108</v>
      </c>
      <c r="F4" s="15">
        <v>3</v>
      </c>
      <c r="G4" s="16">
        <f t="shared" ref="G4:G33" si="4">$F$2*F4</f>
        <v>162</v>
      </c>
      <c r="H4" s="15">
        <v>4</v>
      </c>
      <c r="I4" s="16">
        <f t="shared" ref="I4:I33" si="5">$H$2*H4</f>
        <v>280</v>
      </c>
      <c r="J4" s="15"/>
      <c r="K4" s="16">
        <f t="shared" ref="K4:K33" si="6">$J$2*J4</f>
        <v>0</v>
      </c>
      <c r="L4" s="15">
        <v>4</v>
      </c>
      <c r="M4" s="16">
        <f t="shared" ref="M4:M9" si="7">$L$2*L4</f>
        <v>284</v>
      </c>
      <c r="N4" s="15">
        <v>3</v>
      </c>
      <c r="O4" s="16">
        <f t="shared" ref="O4:O33" si="8">$N$2*N4</f>
        <v>384</v>
      </c>
      <c r="P4" s="15">
        <v>0</v>
      </c>
      <c r="Q4" s="16">
        <f t="shared" ref="Q4:Q33" si="9">$P$2*P4</f>
        <v>0</v>
      </c>
      <c r="R4" s="15">
        <v>1</v>
      </c>
      <c r="S4" s="16">
        <f t="shared" ref="S4:S33" si="10">$R$2*R4</f>
        <v>145</v>
      </c>
      <c r="T4" s="15">
        <v>1</v>
      </c>
      <c r="U4" s="16">
        <f t="shared" ref="U4:U33" si="11">$T$2*T4</f>
        <v>140</v>
      </c>
      <c r="V4" s="15">
        <v>0</v>
      </c>
      <c r="W4" s="16">
        <f t="shared" ref="W4:W33" si="12">$V$2*V4</f>
        <v>0</v>
      </c>
      <c r="X4" s="15">
        <v>2</v>
      </c>
      <c r="Y4" s="16">
        <f t="shared" ref="Y4:Y33" si="13">$X$2*X4</f>
        <v>144</v>
      </c>
      <c r="Z4" s="15">
        <v>0</v>
      </c>
      <c r="AA4" s="16">
        <f t="shared" ref="AA4:AA33" si="14">$Z$2*Z4</f>
        <v>0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2</v>
      </c>
      <c r="AI4" s="16">
        <f t="shared" ref="AI4:AI33" si="18">$AH$2*AH4</f>
        <v>360</v>
      </c>
      <c r="AJ4" s="15">
        <v>0</v>
      </c>
      <c r="AK4" s="16">
        <f t="shared" ref="AK4:AK33" si="19">$AJ$2*AJ4</f>
        <v>0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0</v>
      </c>
      <c r="AQ4" s="16">
        <f t="shared" ref="AQ4:AQ33" si="22">$AP$2*AP4</f>
        <v>0</v>
      </c>
      <c r="AR4" s="15">
        <v>0</v>
      </c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0</v>
      </c>
      <c r="AY4" s="16">
        <f t="shared" ref="AY4:AY33" si="26">$AX$2*AX4</f>
        <v>0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0</v>
      </c>
      <c r="BG4" s="16">
        <f t="shared" ref="BG4:BG33" si="30">$BF$2*BF4</f>
        <v>0</v>
      </c>
      <c r="BH4" s="15">
        <v>0</v>
      </c>
      <c r="BI4" s="16">
        <f t="shared" ref="BI4:BI33" si="31">$BH$2*BH4</f>
        <v>0</v>
      </c>
      <c r="BJ4" s="15">
        <v>0</v>
      </c>
      <c r="BK4" s="16">
        <f t="shared" ref="BK4:BK33" si="32">$BJ$2*BJ4</f>
        <v>0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0</v>
      </c>
      <c r="BQ4" s="16">
        <f t="shared" ref="BQ4:BQ33" si="34">$BP$2*BP4</f>
        <v>0</v>
      </c>
      <c r="BR4" s="22">
        <f t="shared" si="1"/>
        <v>2149</v>
      </c>
      <c r="BS4" s="55">
        <v>19</v>
      </c>
      <c r="BT4">
        <v>2</v>
      </c>
      <c r="BU4" s="47">
        <f t="shared" ref="BU4:BU34" si="35">BR4/(1.08)/(1.16)</f>
        <v>1715.3575989782887</v>
      </c>
      <c r="BV4" s="47">
        <f t="shared" ref="BV4:BV34" si="36">BU4*(0.08)</f>
        <v>137.22860791826309</v>
      </c>
      <c r="BW4" s="47">
        <f t="shared" ref="BW4:BW34" si="37">(BU4+BV4)*(0.16)</f>
        <v>296.41379310344831</v>
      </c>
      <c r="BX4" s="47">
        <f t="shared" ref="BX4:BX34" si="38">BU4+BV4+BW4</f>
        <v>2149</v>
      </c>
    </row>
    <row r="5" spans="1:76" ht="15" thickBot="1" x14ac:dyDescent="0.35">
      <c r="A5" s="14" t="s">
        <v>37</v>
      </c>
      <c r="B5" s="15"/>
      <c r="C5" s="16">
        <f t="shared" si="2"/>
        <v>0</v>
      </c>
      <c r="D5" s="15"/>
      <c r="E5" s="16">
        <f t="shared" si="3"/>
        <v>0</v>
      </c>
      <c r="F5" s="15"/>
      <c r="G5" s="16">
        <f t="shared" si="4"/>
        <v>0</v>
      </c>
      <c r="H5" s="15"/>
      <c r="I5" s="16">
        <f t="shared" si="5"/>
        <v>0</v>
      </c>
      <c r="J5" s="15"/>
      <c r="K5" s="16">
        <f t="shared" si="6"/>
        <v>0</v>
      </c>
      <c r="L5" s="15"/>
      <c r="M5" s="16">
        <f t="shared" si="7"/>
        <v>0</v>
      </c>
      <c r="N5" s="15"/>
      <c r="O5" s="16">
        <f t="shared" si="8"/>
        <v>0</v>
      </c>
      <c r="P5" s="15"/>
      <c r="Q5" s="16">
        <f t="shared" si="9"/>
        <v>0</v>
      </c>
      <c r="R5" s="15"/>
      <c r="S5" s="16">
        <f t="shared" si="10"/>
        <v>0</v>
      </c>
      <c r="T5" s="15"/>
      <c r="U5" s="16">
        <f t="shared" si="11"/>
        <v>0</v>
      </c>
      <c r="V5" s="15"/>
      <c r="W5" s="16">
        <f t="shared" si="12"/>
        <v>0</v>
      </c>
      <c r="X5" s="15"/>
      <c r="Y5" s="16">
        <f t="shared" si="13"/>
        <v>0</v>
      </c>
      <c r="Z5" s="15"/>
      <c r="AA5" s="16">
        <f t="shared" si="14"/>
        <v>0</v>
      </c>
      <c r="AB5" s="15"/>
      <c r="AC5" s="16">
        <f t="shared" si="15"/>
        <v>0</v>
      </c>
      <c r="AD5" s="15"/>
      <c r="AE5" s="16">
        <f t="shared" si="16"/>
        <v>0</v>
      </c>
      <c r="AF5" s="15"/>
      <c r="AG5" s="16">
        <f t="shared" si="17"/>
        <v>0</v>
      </c>
      <c r="AH5" s="15"/>
      <c r="AI5" s="16">
        <f t="shared" si="18"/>
        <v>0</v>
      </c>
      <c r="AJ5" s="15"/>
      <c r="AK5" s="16">
        <f t="shared" si="19"/>
        <v>0</v>
      </c>
      <c r="AL5" s="15"/>
      <c r="AM5" s="16">
        <f t="shared" si="20"/>
        <v>0</v>
      </c>
      <c r="AN5" s="15"/>
      <c r="AO5" s="16">
        <f t="shared" si="21"/>
        <v>0</v>
      </c>
      <c r="AP5" s="15"/>
      <c r="AQ5" s="16">
        <f t="shared" si="22"/>
        <v>0</v>
      </c>
      <c r="AR5" s="15"/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/>
      <c r="AY5" s="16">
        <f t="shared" si="26"/>
        <v>0</v>
      </c>
      <c r="AZ5" s="15"/>
      <c r="BA5" s="16">
        <f t="shared" si="27"/>
        <v>0</v>
      </c>
      <c r="BB5" s="15"/>
      <c r="BC5" s="16">
        <f t="shared" si="28"/>
        <v>0</v>
      </c>
      <c r="BD5" s="15"/>
      <c r="BE5" s="16">
        <f t="shared" si="29"/>
        <v>0</v>
      </c>
      <c r="BF5" s="15"/>
      <c r="BG5" s="16">
        <f t="shared" si="30"/>
        <v>0</v>
      </c>
      <c r="BH5" s="15"/>
      <c r="BI5" s="16">
        <f t="shared" si="31"/>
        <v>0</v>
      </c>
      <c r="BJ5" s="15"/>
      <c r="BK5" s="16">
        <f t="shared" si="32"/>
        <v>0</v>
      </c>
      <c r="BL5" s="15"/>
      <c r="BM5" s="16">
        <f t="shared" si="0"/>
        <v>0</v>
      </c>
      <c r="BN5" s="15"/>
      <c r="BO5" s="16">
        <f t="shared" si="33"/>
        <v>0</v>
      </c>
      <c r="BP5" s="15"/>
      <c r="BQ5" s="16">
        <f t="shared" si="34"/>
        <v>0</v>
      </c>
      <c r="BR5" s="22">
        <f t="shared" si="1"/>
        <v>0</v>
      </c>
      <c r="BS5" s="55"/>
      <c r="BT5">
        <v>3</v>
      </c>
      <c r="BU5" s="47">
        <f t="shared" si="35"/>
        <v>0</v>
      </c>
      <c r="BV5" s="47">
        <f t="shared" si="36"/>
        <v>0</v>
      </c>
      <c r="BW5" s="47">
        <f t="shared" si="37"/>
        <v>0</v>
      </c>
      <c r="BX5" s="47">
        <f>BU5+BV5+BW5</f>
        <v>0</v>
      </c>
    </row>
    <row r="6" spans="1:76" ht="15" thickBot="1" x14ac:dyDescent="0.35">
      <c r="A6" s="14" t="s">
        <v>38</v>
      </c>
      <c r="B6" s="15">
        <v>0</v>
      </c>
      <c r="C6" s="16">
        <f t="shared" si="2"/>
        <v>0</v>
      </c>
      <c r="D6" s="15">
        <v>2</v>
      </c>
      <c r="E6" s="16">
        <f t="shared" si="3"/>
        <v>54</v>
      </c>
      <c r="F6" s="15">
        <v>0</v>
      </c>
      <c r="G6" s="16">
        <f t="shared" si="4"/>
        <v>0</v>
      </c>
      <c r="H6" s="15">
        <v>4</v>
      </c>
      <c r="I6" s="16">
        <f t="shared" si="5"/>
        <v>280</v>
      </c>
      <c r="J6" s="15"/>
      <c r="K6" s="16">
        <f t="shared" si="6"/>
        <v>0</v>
      </c>
      <c r="L6" s="15">
        <v>3</v>
      </c>
      <c r="M6" s="16">
        <f t="shared" si="7"/>
        <v>213</v>
      </c>
      <c r="N6" s="15">
        <v>0</v>
      </c>
      <c r="O6" s="16">
        <f t="shared" si="8"/>
        <v>0</v>
      </c>
      <c r="P6" s="15">
        <v>1</v>
      </c>
      <c r="Q6" s="16">
        <f t="shared" si="9"/>
        <v>138</v>
      </c>
      <c r="R6" s="15">
        <v>4</v>
      </c>
      <c r="S6" s="16">
        <f t="shared" si="10"/>
        <v>580</v>
      </c>
      <c r="T6" s="15">
        <v>4</v>
      </c>
      <c r="U6" s="16">
        <f t="shared" si="11"/>
        <v>560</v>
      </c>
      <c r="V6" s="15">
        <v>0</v>
      </c>
      <c r="W6" s="16">
        <f t="shared" si="12"/>
        <v>0</v>
      </c>
      <c r="X6" s="15">
        <v>1</v>
      </c>
      <c r="Y6" s="16">
        <f t="shared" si="13"/>
        <v>72</v>
      </c>
      <c r="Z6" s="15">
        <v>0</v>
      </c>
      <c r="AA6" s="16">
        <f t="shared" si="14"/>
        <v>0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1</v>
      </c>
      <c r="AI6" s="16">
        <f t="shared" si="18"/>
        <v>180</v>
      </c>
      <c r="AJ6" s="15">
        <v>1</v>
      </c>
      <c r="AK6" s="16">
        <f t="shared" si="19"/>
        <v>145</v>
      </c>
      <c r="AL6" s="15">
        <v>0</v>
      </c>
      <c r="AM6" s="16">
        <f t="shared" si="20"/>
        <v>0</v>
      </c>
      <c r="AN6" s="15">
        <v>0</v>
      </c>
      <c r="AO6" s="16">
        <f t="shared" si="21"/>
        <v>0</v>
      </c>
      <c r="AP6" s="15">
        <v>0</v>
      </c>
      <c r="AQ6" s="16">
        <f t="shared" si="22"/>
        <v>0</v>
      </c>
      <c r="AR6" s="15">
        <v>0</v>
      </c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>
        <v>0</v>
      </c>
      <c r="AY6" s="16">
        <f t="shared" si="26"/>
        <v>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0</v>
      </c>
      <c r="BG6" s="16">
        <f t="shared" si="30"/>
        <v>0</v>
      </c>
      <c r="BH6" s="15">
        <v>0</v>
      </c>
      <c r="BI6" s="16">
        <f t="shared" si="31"/>
        <v>0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0</v>
      </c>
      <c r="BO6" s="16">
        <f t="shared" si="33"/>
        <v>0</v>
      </c>
      <c r="BP6" s="15">
        <v>0</v>
      </c>
      <c r="BQ6" s="16">
        <f t="shared" si="34"/>
        <v>0</v>
      </c>
      <c r="BR6" s="22">
        <f t="shared" si="1"/>
        <v>2222</v>
      </c>
      <c r="BS6" s="55">
        <v>17</v>
      </c>
      <c r="BT6">
        <v>4</v>
      </c>
      <c r="BU6" s="47">
        <f t="shared" si="35"/>
        <v>1773.6270753512133</v>
      </c>
      <c r="BV6" s="47">
        <f t="shared" si="36"/>
        <v>141.89016602809707</v>
      </c>
      <c r="BW6" s="47">
        <f t="shared" si="37"/>
        <v>306.48275862068971</v>
      </c>
      <c r="BX6" s="47">
        <f t="shared" si="38"/>
        <v>2222</v>
      </c>
    </row>
    <row r="7" spans="1:76" ht="15" thickBot="1" x14ac:dyDescent="0.35">
      <c r="A7" s="14" t="s">
        <v>39</v>
      </c>
      <c r="B7" s="15">
        <v>1</v>
      </c>
      <c r="C7" s="16">
        <f t="shared" si="2"/>
        <v>71</v>
      </c>
      <c r="D7" s="15">
        <v>7</v>
      </c>
      <c r="E7" s="16">
        <f t="shared" si="3"/>
        <v>189</v>
      </c>
      <c r="F7" s="15">
        <v>0</v>
      </c>
      <c r="G7" s="16">
        <f t="shared" si="4"/>
        <v>0</v>
      </c>
      <c r="H7" s="15">
        <v>4</v>
      </c>
      <c r="I7" s="16">
        <f t="shared" si="5"/>
        <v>280</v>
      </c>
      <c r="J7" s="15"/>
      <c r="K7" s="16">
        <f t="shared" si="6"/>
        <v>0</v>
      </c>
      <c r="L7" s="15">
        <v>1</v>
      </c>
      <c r="M7" s="16">
        <f t="shared" si="7"/>
        <v>71</v>
      </c>
      <c r="N7" s="15">
        <v>2</v>
      </c>
      <c r="O7" s="16">
        <f t="shared" si="8"/>
        <v>256</v>
      </c>
      <c r="P7" s="15">
        <v>0</v>
      </c>
      <c r="Q7" s="16">
        <f t="shared" si="9"/>
        <v>0</v>
      </c>
      <c r="R7" s="15">
        <v>0</v>
      </c>
      <c r="S7" s="16">
        <f t="shared" si="10"/>
        <v>0</v>
      </c>
      <c r="T7" s="15">
        <v>1</v>
      </c>
      <c r="U7" s="16">
        <f t="shared" si="11"/>
        <v>140</v>
      </c>
      <c r="V7" s="15">
        <v>0</v>
      </c>
      <c r="W7" s="16">
        <f t="shared" si="12"/>
        <v>0</v>
      </c>
      <c r="X7" s="15">
        <v>1</v>
      </c>
      <c r="Y7" s="16">
        <f t="shared" si="13"/>
        <v>72</v>
      </c>
      <c r="Z7" s="15">
        <v>0</v>
      </c>
      <c r="AA7" s="16">
        <f t="shared" si="14"/>
        <v>0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0</v>
      </c>
      <c r="AI7" s="16">
        <f t="shared" si="18"/>
        <v>0</v>
      </c>
      <c r="AJ7" s="15">
        <v>0</v>
      </c>
      <c r="AK7" s="16">
        <f t="shared" si="19"/>
        <v>0</v>
      </c>
      <c r="AL7" s="15">
        <v>0</v>
      </c>
      <c r="AM7" s="16">
        <f t="shared" si="20"/>
        <v>0</v>
      </c>
      <c r="AN7" s="15">
        <v>0</v>
      </c>
      <c r="AO7" s="16">
        <f t="shared" si="21"/>
        <v>0</v>
      </c>
      <c r="AP7" s="15">
        <v>0</v>
      </c>
      <c r="AQ7" s="16">
        <f t="shared" si="22"/>
        <v>0</v>
      </c>
      <c r="AR7" s="15">
        <v>0</v>
      </c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0</v>
      </c>
      <c r="BG7" s="16">
        <f t="shared" si="30"/>
        <v>0</v>
      </c>
      <c r="BH7" s="15">
        <v>0</v>
      </c>
      <c r="BI7" s="16">
        <f t="shared" si="31"/>
        <v>0</v>
      </c>
      <c r="BJ7" s="15">
        <v>0</v>
      </c>
      <c r="BK7" s="16">
        <f t="shared" si="32"/>
        <v>0</v>
      </c>
      <c r="BL7" s="15">
        <v>0</v>
      </c>
      <c r="BM7" s="16">
        <f t="shared" si="0"/>
        <v>0</v>
      </c>
      <c r="BN7" s="15">
        <v>0</v>
      </c>
      <c r="BO7" s="16">
        <f t="shared" si="33"/>
        <v>0</v>
      </c>
      <c r="BP7" s="15">
        <v>0</v>
      </c>
      <c r="BQ7" s="16">
        <f t="shared" si="34"/>
        <v>0</v>
      </c>
      <c r="BR7" s="22">
        <f t="shared" si="1"/>
        <v>1079</v>
      </c>
      <c r="BS7" s="55">
        <v>11</v>
      </c>
      <c r="BT7">
        <v>5</v>
      </c>
      <c r="BU7" s="47">
        <f t="shared" si="35"/>
        <v>861.27075351213284</v>
      </c>
      <c r="BV7" s="47">
        <f t="shared" si="36"/>
        <v>68.901660280970631</v>
      </c>
      <c r="BW7" s="47">
        <f t="shared" si="37"/>
        <v>148.82758620689657</v>
      </c>
      <c r="BX7" s="47">
        <f t="shared" si="38"/>
        <v>1079</v>
      </c>
    </row>
    <row r="8" spans="1:76" ht="15" thickBot="1" x14ac:dyDescent="0.35">
      <c r="A8" s="14" t="s">
        <v>40</v>
      </c>
      <c r="B8" s="15">
        <v>1</v>
      </c>
      <c r="C8" s="16">
        <f t="shared" si="2"/>
        <v>71</v>
      </c>
      <c r="D8" s="15">
        <v>3</v>
      </c>
      <c r="E8" s="16">
        <f t="shared" si="3"/>
        <v>81</v>
      </c>
      <c r="F8" s="15">
        <v>0</v>
      </c>
      <c r="G8" s="16">
        <f t="shared" si="4"/>
        <v>0</v>
      </c>
      <c r="H8" s="15">
        <v>3</v>
      </c>
      <c r="I8" s="16">
        <f t="shared" si="5"/>
        <v>210</v>
      </c>
      <c r="J8" s="15"/>
      <c r="K8" s="16">
        <f t="shared" si="6"/>
        <v>0</v>
      </c>
      <c r="L8" s="15">
        <v>0</v>
      </c>
      <c r="M8" s="16">
        <f t="shared" si="7"/>
        <v>0</v>
      </c>
      <c r="N8" s="15">
        <v>0</v>
      </c>
      <c r="O8" s="16">
        <f t="shared" si="8"/>
        <v>0</v>
      </c>
      <c r="P8" s="15">
        <v>0</v>
      </c>
      <c r="Q8" s="16">
        <f t="shared" si="9"/>
        <v>0</v>
      </c>
      <c r="R8" s="15">
        <v>2</v>
      </c>
      <c r="S8" s="16">
        <f t="shared" si="10"/>
        <v>290</v>
      </c>
      <c r="T8" s="15">
        <v>0</v>
      </c>
      <c r="U8" s="16">
        <f t="shared" si="11"/>
        <v>0</v>
      </c>
      <c r="V8" s="15">
        <v>1</v>
      </c>
      <c r="W8" s="16">
        <f t="shared" si="12"/>
        <v>65</v>
      </c>
      <c r="X8" s="15">
        <v>3</v>
      </c>
      <c r="Y8" s="16">
        <f t="shared" si="13"/>
        <v>216</v>
      </c>
      <c r="Z8" s="15">
        <v>0</v>
      </c>
      <c r="AA8" s="16">
        <f t="shared" si="14"/>
        <v>0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0</v>
      </c>
      <c r="AQ8" s="16">
        <f t="shared" si="22"/>
        <v>0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0</v>
      </c>
      <c r="AY8" s="16">
        <f t="shared" si="26"/>
        <v>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22">
        <f t="shared" si="1"/>
        <v>933</v>
      </c>
      <c r="BS8" s="55">
        <v>8</v>
      </c>
      <c r="BT8">
        <v>6</v>
      </c>
      <c r="BU8" s="47">
        <f t="shared" si="35"/>
        <v>744.73180076628353</v>
      </c>
      <c r="BV8" s="47">
        <f>BU8*(0.08)</f>
        <v>59.578544061302686</v>
      </c>
      <c r="BW8" s="47">
        <f t="shared" si="37"/>
        <v>128.68965517241378</v>
      </c>
      <c r="BX8" s="47">
        <f t="shared" si="38"/>
        <v>933</v>
      </c>
    </row>
    <row r="9" spans="1:76" ht="15" thickBot="1" x14ac:dyDescent="0.35">
      <c r="A9" s="14" t="s">
        <v>41</v>
      </c>
      <c r="B9" s="15">
        <v>0</v>
      </c>
      <c r="C9" s="16">
        <f t="shared" si="2"/>
        <v>0</v>
      </c>
      <c r="D9" s="15">
        <v>9</v>
      </c>
      <c r="E9" s="16">
        <f t="shared" si="3"/>
        <v>243</v>
      </c>
      <c r="F9" s="15">
        <v>2</v>
      </c>
      <c r="G9" s="16">
        <f t="shared" si="4"/>
        <v>108</v>
      </c>
      <c r="H9" s="15">
        <v>5</v>
      </c>
      <c r="I9" s="16">
        <f t="shared" si="5"/>
        <v>350</v>
      </c>
      <c r="J9" s="15"/>
      <c r="K9" s="16">
        <f t="shared" si="6"/>
        <v>0</v>
      </c>
      <c r="L9" s="15">
        <v>7</v>
      </c>
      <c r="M9" s="16">
        <f t="shared" si="7"/>
        <v>497</v>
      </c>
      <c r="N9" s="15">
        <v>1</v>
      </c>
      <c r="O9" s="16">
        <f t="shared" si="8"/>
        <v>128</v>
      </c>
      <c r="P9" s="15">
        <v>1</v>
      </c>
      <c r="Q9" s="16">
        <f t="shared" si="9"/>
        <v>138</v>
      </c>
      <c r="R9" s="15">
        <v>0</v>
      </c>
      <c r="S9" s="16">
        <f t="shared" si="10"/>
        <v>0</v>
      </c>
      <c r="T9" s="15">
        <v>4</v>
      </c>
      <c r="U9" s="16">
        <f t="shared" si="11"/>
        <v>560</v>
      </c>
      <c r="V9" s="15">
        <v>3</v>
      </c>
      <c r="W9" s="16">
        <f t="shared" si="12"/>
        <v>195</v>
      </c>
      <c r="X9" s="15">
        <v>8</v>
      </c>
      <c r="Y9" s="16">
        <f t="shared" si="13"/>
        <v>576</v>
      </c>
      <c r="Z9" s="15">
        <v>2</v>
      </c>
      <c r="AA9" s="16">
        <f t="shared" si="14"/>
        <v>176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1</v>
      </c>
      <c r="AI9" s="16">
        <f t="shared" si="18"/>
        <v>180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1</v>
      </c>
      <c r="AS9" s="16">
        <f t="shared" si="23"/>
        <v>47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3198</v>
      </c>
      <c r="BS9" s="55">
        <v>30</v>
      </c>
      <c r="BT9">
        <v>7</v>
      </c>
      <c r="BU9" s="47">
        <f t="shared" si="35"/>
        <v>2552.6819923371645</v>
      </c>
      <c r="BV9" s="47">
        <f t="shared" si="36"/>
        <v>204.21455938697318</v>
      </c>
      <c r="BW9" s="47">
        <f t="shared" si="37"/>
        <v>441.10344827586204</v>
      </c>
      <c r="BX9" s="47">
        <f t="shared" si="38"/>
        <v>3197.9999999999995</v>
      </c>
    </row>
    <row r="10" spans="1:76" ht="15" thickBot="1" x14ac:dyDescent="0.35">
      <c r="A10" s="14" t="s">
        <v>42</v>
      </c>
      <c r="B10" s="15">
        <v>0</v>
      </c>
      <c r="C10" s="16">
        <f t="shared" si="2"/>
        <v>0</v>
      </c>
      <c r="D10" s="15">
        <v>3</v>
      </c>
      <c r="E10" s="16">
        <f t="shared" si="3"/>
        <v>81</v>
      </c>
      <c r="F10" s="15">
        <v>0</v>
      </c>
      <c r="G10" s="16">
        <f t="shared" si="4"/>
        <v>0</v>
      </c>
      <c r="H10" s="15">
        <v>6</v>
      </c>
      <c r="I10" s="16">
        <f t="shared" si="5"/>
        <v>420</v>
      </c>
      <c r="J10" s="15"/>
      <c r="K10" s="16">
        <f t="shared" si="6"/>
        <v>0</v>
      </c>
      <c r="L10" s="15">
        <v>3</v>
      </c>
      <c r="M10" s="16">
        <f>$L$2*L10</f>
        <v>213</v>
      </c>
      <c r="N10" s="15">
        <v>1</v>
      </c>
      <c r="O10" s="16">
        <f t="shared" si="8"/>
        <v>128</v>
      </c>
      <c r="P10" s="15">
        <v>2</v>
      </c>
      <c r="Q10" s="16">
        <f t="shared" si="9"/>
        <v>276</v>
      </c>
      <c r="R10" s="15">
        <v>0</v>
      </c>
      <c r="S10" s="16">
        <f t="shared" si="10"/>
        <v>0</v>
      </c>
      <c r="T10" s="15">
        <v>3</v>
      </c>
      <c r="U10" s="16">
        <f t="shared" si="11"/>
        <v>420</v>
      </c>
      <c r="V10" s="15">
        <v>0</v>
      </c>
      <c r="W10" s="16">
        <f t="shared" si="12"/>
        <v>0</v>
      </c>
      <c r="X10" s="15">
        <v>4</v>
      </c>
      <c r="Y10" s="16">
        <f t="shared" si="13"/>
        <v>288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1</v>
      </c>
      <c r="AK10" s="16">
        <f t="shared" si="19"/>
        <v>145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1</v>
      </c>
      <c r="BG10" s="16">
        <f t="shared" si="30"/>
        <v>9</v>
      </c>
      <c r="BH10" s="15">
        <v>0</v>
      </c>
      <c r="BI10" s="16">
        <f t="shared" si="31"/>
        <v>0</v>
      </c>
      <c r="BJ10" s="15">
        <v>1</v>
      </c>
      <c r="BK10" s="16">
        <f t="shared" si="32"/>
        <v>72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2052</v>
      </c>
      <c r="BS10" s="55">
        <v>18</v>
      </c>
      <c r="BT10">
        <v>8</v>
      </c>
      <c r="BU10" s="47">
        <f t="shared" si="35"/>
        <v>1637.9310344827586</v>
      </c>
      <c r="BV10" s="47">
        <f t="shared" si="36"/>
        <v>131.0344827586207</v>
      </c>
      <c r="BW10" s="47">
        <f t="shared" si="37"/>
        <v>283.0344827586207</v>
      </c>
      <c r="BX10" s="47">
        <f>BU10+BV10+BW10</f>
        <v>2052</v>
      </c>
    </row>
    <row r="11" spans="1:76" ht="15" thickBot="1" x14ac:dyDescent="0.35">
      <c r="A11" s="14" t="s">
        <v>43</v>
      </c>
      <c r="B11" s="15">
        <v>0</v>
      </c>
      <c r="C11" s="16">
        <f t="shared" si="2"/>
        <v>0</v>
      </c>
      <c r="D11" s="15">
        <v>11</v>
      </c>
      <c r="E11" s="16">
        <f t="shared" si="3"/>
        <v>297</v>
      </c>
      <c r="F11" s="15">
        <v>0</v>
      </c>
      <c r="G11" s="16">
        <f t="shared" si="4"/>
        <v>0</v>
      </c>
      <c r="H11" s="15">
        <v>1</v>
      </c>
      <c r="I11" s="16">
        <f t="shared" si="5"/>
        <v>70</v>
      </c>
      <c r="J11" s="15"/>
      <c r="K11" s="16">
        <f t="shared" si="6"/>
        <v>0</v>
      </c>
      <c r="L11" s="15">
        <v>2</v>
      </c>
      <c r="M11" s="16">
        <f>$L$2*L11</f>
        <v>142</v>
      </c>
      <c r="N11" s="15">
        <v>1</v>
      </c>
      <c r="O11" s="16">
        <f t="shared" si="8"/>
        <v>128</v>
      </c>
      <c r="P11" s="15">
        <v>0</v>
      </c>
      <c r="Q11" s="16">
        <f t="shared" si="9"/>
        <v>0</v>
      </c>
      <c r="R11" s="15">
        <v>4</v>
      </c>
      <c r="S11" s="16">
        <f t="shared" si="10"/>
        <v>580</v>
      </c>
      <c r="T11" s="15">
        <v>1</v>
      </c>
      <c r="U11" s="16">
        <f t="shared" si="11"/>
        <v>140</v>
      </c>
      <c r="V11" s="15">
        <v>0</v>
      </c>
      <c r="W11" s="16">
        <f t="shared" si="12"/>
        <v>0</v>
      </c>
      <c r="X11" s="15">
        <v>3</v>
      </c>
      <c r="Y11" s="16">
        <f t="shared" si="13"/>
        <v>216</v>
      </c>
      <c r="Z11" s="15">
        <v>0</v>
      </c>
      <c r="AA11" s="16">
        <f t="shared" si="14"/>
        <v>0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0</v>
      </c>
      <c r="AI11" s="16">
        <f t="shared" si="18"/>
        <v>0</v>
      </c>
      <c r="AJ11" s="15">
        <v>0</v>
      </c>
      <c r="AK11" s="16">
        <f t="shared" si="19"/>
        <v>0</v>
      </c>
      <c r="AL11" s="15">
        <v>1</v>
      </c>
      <c r="AM11" s="16">
        <f t="shared" si="20"/>
        <v>139</v>
      </c>
      <c r="AN11" s="15">
        <v>0</v>
      </c>
      <c r="AO11" s="16">
        <f t="shared" si="21"/>
        <v>0</v>
      </c>
      <c r="AP11" s="15">
        <v>1</v>
      </c>
      <c r="AQ11" s="16">
        <f t="shared" si="22"/>
        <v>95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1</v>
      </c>
      <c r="AY11" s="16">
        <f t="shared" si="26"/>
        <v>110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0</v>
      </c>
      <c r="BQ11" s="16">
        <f t="shared" si="34"/>
        <v>0</v>
      </c>
      <c r="BR11" s="22">
        <f t="shared" si="1"/>
        <v>1917</v>
      </c>
      <c r="BS11" s="55">
        <v>21</v>
      </c>
      <c r="BT11">
        <v>9</v>
      </c>
      <c r="BU11" s="47">
        <f t="shared" si="35"/>
        <v>1530.1724137931033</v>
      </c>
      <c r="BV11" s="47">
        <f t="shared" si="36"/>
        <v>122.41379310344826</v>
      </c>
      <c r="BW11" s="47">
        <f t="shared" si="37"/>
        <v>264.41379310344826</v>
      </c>
      <c r="BX11" s="47">
        <f t="shared" si="38"/>
        <v>1917</v>
      </c>
    </row>
    <row r="12" spans="1:76" ht="15" thickBot="1" x14ac:dyDescent="0.35">
      <c r="A12" s="14" t="s">
        <v>44</v>
      </c>
      <c r="B12" s="15"/>
      <c r="C12" s="16">
        <f t="shared" si="2"/>
        <v>0</v>
      </c>
      <c r="D12" s="15"/>
      <c r="E12" s="16">
        <f t="shared" si="3"/>
        <v>0</v>
      </c>
      <c r="F12" s="15"/>
      <c r="G12" s="16">
        <f t="shared" si="4"/>
        <v>0</v>
      </c>
      <c r="H12" s="15"/>
      <c r="I12" s="16">
        <f t="shared" si="5"/>
        <v>0</v>
      </c>
      <c r="J12" s="15"/>
      <c r="K12" s="16">
        <f t="shared" si="6"/>
        <v>0</v>
      </c>
      <c r="L12" s="15"/>
      <c r="M12" s="16">
        <f>$L$2*L12</f>
        <v>0</v>
      </c>
      <c r="N12" s="15"/>
      <c r="O12" s="16">
        <f t="shared" si="8"/>
        <v>0</v>
      </c>
      <c r="P12" s="15"/>
      <c r="Q12" s="16">
        <f t="shared" si="9"/>
        <v>0</v>
      </c>
      <c r="R12" s="15"/>
      <c r="S12" s="16">
        <f t="shared" si="10"/>
        <v>0</v>
      </c>
      <c r="T12" s="15"/>
      <c r="U12" s="16">
        <f t="shared" si="11"/>
        <v>0</v>
      </c>
      <c r="V12" s="15"/>
      <c r="W12" s="16">
        <f t="shared" si="12"/>
        <v>0</v>
      </c>
      <c r="X12" s="15"/>
      <c r="Y12" s="16">
        <f t="shared" si="13"/>
        <v>0</v>
      </c>
      <c r="Z12" s="15"/>
      <c r="AA12" s="16">
        <f t="shared" si="14"/>
        <v>0</v>
      </c>
      <c r="AB12" s="15"/>
      <c r="AC12" s="16">
        <f t="shared" si="15"/>
        <v>0</v>
      </c>
      <c r="AD12" s="15"/>
      <c r="AE12" s="16">
        <f t="shared" si="16"/>
        <v>0</v>
      </c>
      <c r="AF12" s="15"/>
      <c r="AG12" s="16">
        <f t="shared" si="17"/>
        <v>0</v>
      </c>
      <c r="AH12" s="15"/>
      <c r="AI12" s="16">
        <f t="shared" si="18"/>
        <v>0</v>
      </c>
      <c r="AJ12" s="15"/>
      <c r="AK12" s="16">
        <f t="shared" si="19"/>
        <v>0</v>
      </c>
      <c r="AL12" s="15"/>
      <c r="AM12" s="16">
        <f t="shared" si="20"/>
        <v>0</v>
      </c>
      <c r="AN12" s="15"/>
      <c r="AO12" s="16">
        <f t="shared" si="21"/>
        <v>0</v>
      </c>
      <c r="AP12" s="15"/>
      <c r="AQ12" s="16">
        <f t="shared" si="22"/>
        <v>0</v>
      </c>
      <c r="AR12" s="15"/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/>
      <c r="AY12" s="16">
        <f t="shared" si="26"/>
        <v>0</v>
      </c>
      <c r="AZ12" s="15"/>
      <c r="BA12" s="16">
        <f t="shared" si="27"/>
        <v>0</v>
      </c>
      <c r="BB12" s="15"/>
      <c r="BC12" s="16">
        <f t="shared" si="28"/>
        <v>0</v>
      </c>
      <c r="BD12" s="15"/>
      <c r="BE12" s="16">
        <f t="shared" si="29"/>
        <v>0</v>
      </c>
      <c r="BF12" s="15"/>
      <c r="BG12" s="16">
        <f t="shared" si="30"/>
        <v>0</v>
      </c>
      <c r="BH12" s="15"/>
      <c r="BI12" s="16">
        <f t="shared" si="31"/>
        <v>0</v>
      </c>
      <c r="BJ12" s="15"/>
      <c r="BK12" s="16">
        <f t="shared" si="32"/>
        <v>0</v>
      </c>
      <c r="BL12" s="15"/>
      <c r="BM12" s="16">
        <f t="shared" si="0"/>
        <v>0</v>
      </c>
      <c r="BN12" s="15"/>
      <c r="BO12" s="16">
        <f t="shared" si="33"/>
        <v>0</v>
      </c>
      <c r="BP12" s="15"/>
      <c r="BQ12" s="16">
        <f t="shared" si="34"/>
        <v>0</v>
      </c>
      <c r="BR12" s="22">
        <f t="shared" si="1"/>
        <v>0</v>
      </c>
      <c r="BS12" s="55"/>
      <c r="BT12">
        <v>10</v>
      </c>
      <c r="BU12" s="47">
        <f t="shared" si="35"/>
        <v>0</v>
      </c>
      <c r="BV12" s="47">
        <f t="shared" si="36"/>
        <v>0</v>
      </c>
      <c r="BW12" s="47">
        <f t="shared" si="37"/>
        <v>0</v>
      </c>
      <c r="BX12" s="47">
        <f t="shared" si="38"/>
        <v>0</v>
      </c>
    </row>
    <row r="13" spans="1:76" ht="15" thickBot="1" x14ac:dyDescent="0.35">
      <c r="A13" s="14" t="s">
        <v>45</v>
      </c>
      <c r="B13" s="15">
        <v>0</v>
      </c>
      <c r="C13" s="16">
        <f t="shared" si="2"/>
        <v>0</v>
      </c>
      <c r="D13" s="15">
        <v>7</v>
      </c>
      <c r="E13" s="16">
        <f t="shared" si="3"/>
        <v>189</v>
      </c>
      <c r="F13" s="15">
        <v>0</v>
      </c>
      <c r="G13" s="16">
        <f t="shared" si="4"/>
        <v>0</v>
      </c>
      <c r="H13" s="15">
        <v>3</v>
      </c>
      <c r="I13" s="16">
        <f t="shared" si="5"/>
        <v>210</v>
      </c>
      <c r="J13" s="15"/>
      <c r="K13" s="16">
        <f t="shared" si="6"/>
        <v>0</v>
      </c>
      <c r="L13" s="15">
        <v>1</v>
      </c>
      <c r="M13" s="16">
        <f t="shared" ref="M13:M33" si="39">$L$2*L13</f>
        <v>71</v>
      </c>
      <c r="N13" s="15">
        <v>0</v>
      </c>
      <c r="O13" s="16">
        <f t="shared" si="8"/>
        <v>0</v>
      </c>
      <c r="P13" s="15">
        <v>1</v>
      </c>
      <c r="Q13" s="16">
        <f t="shared" si="9"/>
        <v>138</v>
      </c>
      <c r="R13" s="15">
        <v>0</v>
      </c>
      <c r="S13" s="16">
        <f t="shared" si="10"/>
        <v>0</v>
      </c>
      <c r="T13" s="15">
        <v>4</v>
      </c>
      <c r="U13" s="16">
        <f t="shared" si="11"/>
        <v>560</v>
      </c>
      <c r="V13" s="15">
        <v>1</v>
      </c>
      <c r="W13" s="16">
        <f t="shared" si="12"/>
        <v>65</v>
      </c>
      <c r="X13" s="15">
        <v>5</v>
      </c>
      <c r="Y13" s="16">
        <f t="shared" si="13"/>
        <v>360</v>
      </c>
      <c r="Z13" s="15">
        <v>0</v>
      </c>
      <c r="AA13" s="16">
        <f t="shared" si="14"/>
        <v>0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1</v>
      </c>
      <c r="AI13" s="16">
        <f t="shared" si="18"/>
        <v>180</v>
      </c>
      <c r="AJ13" s="15">
        <v>0</v>
      </c>
      <c r="AK13" s="16">
        <f t="shared" si="19"/>
        <v>0</v>
      </c>
      <c r="AL13" s="15">
        <v>0</v>
      </c>
      <c r="AM13" s="16">
        <f t="shared" si="20"/>
        <v>0</v>
      </c>
      <c r="AN13" s="15">
        <v>0</v>
      </c>
      <c r="AO13" s="16">
        <f t="shared" si="21"/>
        <v>0</v>
      </c>
      <c r="AP13" s="15">
        <v>0</v>
      </c>
      <c r="AQ13" s="16">
        <f t="shared" si="22"/>
        <v>0</v>
      </c>
      <c r="AR13" s="15">
        <v>0</v>
      </c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1</v>
      </c>
      <c r="AY13" s="16">
        <f t="shared" si="26"/>
        <v>110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0</v>
      </c>
      <c r="BG13" s="16">
        <f t="shared" si="30"/>
        <v>0</v>
      </c>
      <c r="BH13" s="15">
        <v>0</v>
      </c>
      <c r="BI13" s="16">
        <f t="shared" si="31"/>
        <v>0</v>
      </c>
      <c r="BJ13" s="15">
        <v>0</v>
      </c>
      <c r="BK13" s="16">
        <f t="shared" si="32"/>
        <v>0</v>
      </c>
      <c r="BL13" s="15">
        <v>0</v>
      </c>
      <c r="BM13" s="16">
        <f t="shared" si="0"/>
        <v>0</v>
      </c>
      <c r="BN13" s="15">
        <v>0</v>
      </c>
      <c r="BO13" s="16">
        <f t="shared" si="33"/>
        <v>0</v>
      </c>
      <c r="BP13" s="15">
        <v>0</v>
      </c>
      <c r="BQ13" s="16">
        <f t="shared" si="34"/>
        <v>0</v>
      </c>
      <c r="BR13" s="22">
        <f t="shared" si="1"/>
        <v>1883</v>
      </c>
      <c r="BS13" s="55">
        <v>16</v>
      </c>
      <c r="BT13">
        <v>11</v>
      </c>
      <c r="BU13" s="47">
        <f t="shared" si="35"/>
        <v>1503.0332056194127</v>
      </c>
      <c r="BV13" s="47">
        <f t="shared" si="36"/>
        <v>120.24265644955301</v>
      </c>
      <c r="BW13" s="47">
        <f t="shared" si="37"/>
        <v>259.72413793103448</v>
      </c>
      <c r="BX13" s="47">
        <f t="shared" si="38"/>
        <v>1883</v>
      </c>
    </row>
    <row r="14" spans="1:76" ht="15" thickBot="1" x14ac:dyDescent="0.35">
      <c r="A14" s="14" t="s">
        <v>46</v>
      </c>
      <c r="B14" s="15">
        <v>1</v>
      </c>
      <c r="C14" s="16">
        <f t="shared" si="2"/>
        <v>71</v>
      </c>
      <c r="D14" s="15">
        <v>7</v>
      </c>
      <c r="E14" s="16">
        <f t="shared" si="3"/>
        <v>189</v>
      </c>
      <c r="F14" s="15">
        <v>1</v>
      </c>
      <c r="G14" s="16">
        <f t="shared" si="4"/>
        <v>54</v>
      </c>
      <c r="H14" s="15">
        <v>5</v>
      </c>
      <c r="I14" s="16">
        <f t="shared" si="5"/>
        <v>350</v>
      </c>
      <c r="J14" s="15"/>
      <c r="K14" s="16">
        <f t="shared" si="6"/>
        <v>0</v>
      </c>
      <c r="L14" s="15">
        <v>1</v>
      </c>
      <c r="M14" s="16">
        <f t="shared" si="39"/>
        <v>71</v>
      </c>
      <c r="N14" s="15">
        <v>1</v>
      </c>
      <c r="O14" s="16">
        <f t="shared" si="8"/>
        <v>128</v>
      </c>
      <c r="P14" s="15">
        <v>1</v>
      </c>
      <c r="Q14" s="16">
        <f t="shared" si="9"/>
        <v>138</v>
      </c>
      <c r="R14" s="15">
        <v>0</v>
      </c>
      <c r="S14" s="16">
        <f t="shared" si="10"/>
        <v>0</v>
      </c>
      <c r="T14" s="15">
        <v>2</v>
      </c>
      <c r="U14" s="16">
        <f t="shared" si="11"/>
        <v>280</v>
      </c>
      <c r="V14" s="15">
        <v>0</v>
      </c>
      <c r="W14" s="16">
        <f t="shared" si="12"/>
        <v>0</v>
      </c>
      <c r="X14" s="15">
        <v>6</v>
      </c>
      <c r="Y14" s="16">
        <f t="shared" si="13"/>
        <v>432</v>
      </c>
      <c r="Z14" s="15">
        <v>0</v>
      </c>
      <c r="AA14" s="16">
        <f t="shared" si="14"/>
        <v>0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0</v>
      </c>
      <c r="AG14" s="16">
        <f t="shared" si="17"/>
        <v>0</v>
      </c>
      <c r="AH14" s="15">
        <v>0</v>
      </c>
      <c r="AI14" s="16">
        <f t="shared" si="18"/>
        <v>0</v>
      </c>
      <c r="AJ14" s="15">
        <v>0</v>
      </c>
      <c r="AK14" s="16">
        <f t="shared" si="19"/>
        <v>0</v>
      </c>
      <c r="AL14" s="15">
        <v>0</v>
      </c>
      <c r="AM14" s="16">
        <f t="shared" si="20"/>
        <v>0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si="26"/>
        <v>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0</v>
      </c>
      <c r="BE14" s="16">
        <f t="shared" si="29"/>
        <v>0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0</v>
      </c>
      <c r="BO14" s="16">
        <f t="shared" si="33"/>
        <v>0</v>
      </c>
      <c r="BP14" s="15">
        <v>0</v>
      </c>
      <c r="BQ14" s="16">
        <f t="shared" si="34"/>
        <v>0</v>
      </c>
      <c r="BR14" s="22">
        <f t="shared" si="1"/>
        <v>1713</v>
      </c>
      <c r="BS14" s="55">
        <v>17</v>
      </c>
      <c r="BT14">
        <v>12</v>
      </c>
      <c r="BU14" s="47">
        <f t="shared" si="35"/>
        <v>1367.337164750958</v>
      </c>
      <c r="BV14" s="47">
        <f t="shared" si="36"/>
        <v>109.38697318007664</v>
      </c>
      <c r="BW14" s="47">
        <f t="shared" si="37"/>
        <v>236.27586206896555</v>
      </c>
      <c r="BX14" s="47">
        <f t="shared" si="38"/>
        <v>1713.0000000000002</v>
      </c>
    </row>
    <row r="15" spans="1:76" ht="15" thickBot="1" x14ac:dyDescent="0.35">
      <c r="A15" s="14" t="s">
        <v>47</v>
      </c>
      <c r="B15" s="15">
        <v>1</v>
      </c>
      <c r="C15" s="16">
        <f t="shared" si="2"/>
        <v>71</v>
      </c>
      <c r="D15" s="15">
        <v>6</v>
      </c>
      <c r="E15" s="16">
        <f t="shared" si="3"/>
        <v>162</v>
      </c>
      <c r="F15" s="15">
        <v>0</v>
      </c>
      <c r="G15" s="16">
        <f t="shared" si="4"/>
        <v>0</v>
      </c>
      <c r="H15" s="15">
        <v>2</v>
      </c>
      <c r="I15" s="16">
        <f t="shared" si="5"/>
        <v>140</v>
      </c>
      <c r="J15" s="15"/>
      <c r="K15" s="16">
        <f t="shared" si="6"/>
        <v>0</v>
      </c>
      <c r="L15" s="15">
        <v>5</v>
      </c>
      <c r="M15" s="16">
        <f t="shared" si="39"/>
        <v>355</v>
      </c>
      <c r="N15" s="15">
        <v>0</v>
      </c>
      <c r="O15" s="16">
        <f t="shared" si="8"/>
        <v>0</v>
      </c>
      <c r="P15" s="15">
        <v>0</v>
      </c>
      <c r="Q15" s="16">
        <f t="shared" si="9"/>
        <v>0</v>
      </c>
      <c r="R15" s="15">
        <v>0</v>
      </c>
      <c r="S15" s="16">
        <f t="shared" si="10"/>
        <v>0</v>
      </c>
      <c r="T15" s="15">
        <v>4</v>
      </c>
      <c r="U15" s="16">
        <f t="shared" si="11"/>
        <v>560</v>
      </c>
      <c r="V15" s="15">
        <v>0</v>
      </c>
      <c r="W15" s="16">
        <f t="shared" si="12"/>
        <v>0</v>
      </c>
      <c r="X15" s="15">
        <v>3</v>
      </c>
      <c r="Y15" s="16">
        <f t="shared" si="13"/>
        <v>216</v>
      </c>
      <c r="Z15" s="15">
        <v>2</v>
      </c>
      <c r="AA15" s="16">
        <f t="shared" si="14"/>
        <v>176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1</v>
      </c>
      <c r="AI15" s="16">
        <f t="shared" si="18"/>
        <v>180</v>
      </c>
      <c r="AJ15" s="15">
        <v>0</v>
      </c>
      <c r="AK15" s="16">
        <f t="shared" si="19"/>
        <v>0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0</v>
      </c>
      <c r="AQ15" s="16">
        <f t="shared" si="22"/>
        <v>0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1</v>
      </c>
      <c r="AY15" s="16">
        <f t="shared" si="26"/>
        <v>110</v>
      </c>
      <c r="AZ15" s="15">
        <v>0</v>
      </c>
      <c r="BA15" s="16">
        <f t="shared" si="27"/>
        <v>0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0</v>
      </c>
      <c r="BI15" s="16">
        <f t="shared" si="31"/>
        <v>0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1</v>
      </c>
      <c r="BO15" s="16">
        <f t="shared" si="33"/>
        <v>65</v>
      </c>
      <c r="BP15" s="15">
        <v>1</v>
      </c>
      <c r="BQ15" s="16">
        <f t="shared" si="34"/>
        <v>65</v>
      </c>
      <c r="BR15" s="22">
        <f t="shared" si="1"/>
        <v>2100</v>
      </c>
      <c r="BS15" s="55">
        <v>20</v>
      </c>
      <c r="BT15">
        <v>13</v>
      </c>
      <c r="BU15" s="47">
        <f t="shared" si="35"/>
        <v>1676.2452107279694</v>
      </c>
      <c r="BV15" s="47">
        <f t="shared" si="36"/>
        <v>134.09961685823754</v>
      </c>
      <c r="BW15" s="47">
        <f t="shared" si="37"/>
        <v>289.65517241379314</v>
      </c>
      <c r="BX15" s="47">
        <f>BU15+BV15+BW15</f>
        <v>2100</v>
      </c>
    </row>
    <row r="16" spans="1:76" ht="15" thickBot="1" x14ac:dyDescent="0.35">
      <c r="A16" s="14" t="s">
        <v>48</v>
      </c>
      <c r="B16" s="15">
        <v>1</v>
      </c>
      <c r="C16" s="16">
        <f t="shared" si="2"/>
        <v>71</v>
      </c>
      <c r="D16" s="15">
        <v>2</v>
      </c>
      <c r="E16" s="16">
        <f t="shared" si="3"/>
        <v>54</v>
      </c>
      <c r="F16" s="15">
        <v>0</v>
      </c>
      <c r="G16" s="16">
        <f t="shared" si="4"/>
        <v>0</v>
      </c>
      <c r="H16" s="15">
        <v>4</v>
      </c>
      <c r="I16" s="16">
        <f t="shared" si="5"/>
        <v>280</v>
      </c>
      <c r="J16" s="15"/>
      <c r="K16" s="16">
        <f t="shared" si="6"/>
        <v>0</v>
      </c>
      <c r="L16" s="15">
        <v>6</v>
      </c>
      <c r="M16" s="16">
        <f t="shared" si="39"/>
        <v>426</v>
      </c>
      <c r="N16" s="15">
        <v>0</v>
      </c>
      <c r="O16" s="16">
        <f t="shared" si="8"/>
        <v>0</v>
      </c>
      <c r="P16" s="15">
        <v>2</v>
      </c>
      <c r="Q16" s="16">
        <f t="shared" si="9"/>
        <v>276</v>
      </c>
      <c r="R16" s="15">
        <v>7</v>
      </c>
      <c r="S16" s="16">
        <f t="shared" si="10"/>
        <v>1015</v>
      </c>
      <c r="T16" s="15">
        <v>4</v>
      </c>
      <c r="U16" s="16">
        <f t="shared" si="11"/>
        <v>560</v>
      </c>
      <c r="V16" s="15">
        <v>4</v>
      </c>
      <c r="W16" s="16">
        <f t="shared" si="12"/>
        <v>260</v>
      </c>
      <c r="X16" s="15">
        <v>9</v>
      </c>
      <c r="Y16" s="16">
        <f t="shared" si="13"/>
        <v>648</v>
      </c>
      <c r="Z16" s="15">
        <v>0</v>
      </c>
      <c r="AA16" s="16">
        <f t="shared" si="14"/>
        <v>0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0</v>
      </c>
      <c r="AK16" s="16">
        <f t="shared" si="19"/>
        <v>0</v>
      </c>
      <c r="AL16" s="15">
        <v>0</v>
      </c>
      <c r="AM16" s="16">
        <f t="shared" si="20"/>
        <v>0</v>
      </c>
      <c r="AN16" s="15">
        <v>0</v>
      </c>
      <c r="AO16" s="16">
        <f t="shared" si="21"/>
        <v>0</v>
      </c>
      <c r="AP16" s="15">
        <v>0</v>
      </c>
      <c r="AQ16" s="16">
        <f t="shared" si="22"/>
        <v>0</v>
      </c>
      <c r="AR16" s="15">
        <v>0</v>
      </c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>
        <v>1</v>
      </c>
      <c r="AY16" s="16">
        <f t="shared" si="26"/>
        <v>110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0</v>
      </c>
      <c r="BI16" s="16">
        <f t="shared" si="31"/>
        <v>0</v>
      </c>
      <c r="BJ16" s="15">
        <v>1</v>
      </c>
      <c r="BK16" s="16">
        <f t="shared" si="32"/>
        <v>72</v>
      </c>
      <c r="BL16" s="15">
        <v>0</v>
      </c>
      <c r="BM16" s="16">
        <f t="shared" si="0"/>
        <v>0</v>
      </c>
      <c r="BN16" s="15">
        <v>2</v>
      </c>
      <c r="BO16" s="16">
        <f t="shared" si="33"/>
        <v>130</v>
      </c>
      <c r="BP16" s="15">
        <v>0</v>
      </c>
      <c r="BQ16" s="16">
        <f t="shared" si="34"/>
        <v>0</v>
      </c>
      <c r="BR16" s="22">
        <f t="shared" si="1"/>
        <v>3902</v>
      </c>
      <c r="BS16" s="55">
        <v>31</v>
      </c>
      <c r="BT16">
        <v>14</v>
      </c>
      <c r="BU16" s="47">
        <f t="shared" si="35"/>
        <v>3114.6232439335886</v>
      </c>
      <c r="BV16" s="47">
        <f t="shared" si="36"/>
        <v>249.16985951468709</v>
      </c>
      <c r="BW16" s="47">
        <f t="shared" si="37"/>
        <v>538.20689655172418</v>
      </c>
      <c r="BX16" s="47">
        <f t="shared" si="38"/>
        <v>3902</v>
      </c>
    </row>
    <row r="17" spans="1:76" ht="15" thickBot="1" x14ac:dyDescent="0.35">
      <c r="A17" s="14" t="s">
        <v>49</v>
      </c>
      <c r="B17" s="15">
        <v>0</v>
      </c>
      <c r="C17" s="16">
        <f t="shared" si="2"/>
        <v>0</v>
      </c>
      <c r="D17" s="15">
        <v>1</v>
      </c>
      <c r="E17" s="16">
        <f t="shared" si="3"/>
        <v>27</v>
      </c>
      <c r="F17" s="15">
        <v>1</v>
      </c>
      <c r="G17" s="16">
        <f t="shared" si="4"/>
        <v>54</v>
      </c>
      <c r="H17" s="15">
        <v>2</v>
      </c>
      <c r="I17" s="16">
        <f t="shared" si="5"/>
        <v>140</v>
      </c>
      <c r="J17" s="15"/>
      <c r="K17" s="16">
        <f t="shared" si="6"/>
        <v>0</v>
      </c>
      <c r="L17" s="15">
        <v>4</v>
      </c>
      <c r="M17" s="16">
        <f t="shared" si="39"/>
        <v>284</v>
      </c>
      <c r="N17" s="15">
        <v>1</v>
      </c>
      <c r="O17" s="16">
        <f t="shared" si="8"/>
        <v>128</v>
      </c>
      <c r="P17" s="15">
        <v>0</v>
      </c>
      <c r="Q17" s="16">
        <f t="shared" si="9"/>
        <v>0</v>
      </c>
      <c r="R17" s="15">
        <v>0</v>
      </c>
      <c r="S17" s="16">
        <f t="shared" si="10"/>
        <v>0</v>
      </c>
      <c r="T17" s="15">
        <v>4</v>
      </c>
      <c r="U17" s="16">
        <f t="shared" si="11"/>
        <v>560</v>
      </c>
      <c r="V17" s="15">
        <v>5</v>
      </c>
      <c r="W17" s="16">
        <f t="shared" si="12"/>
        <v>325</v>
      </c>
      <c r="X17" s="15">
        <v>5</v>
      </c>
      <c r="Y17" s="16">
        <f t="shared" si="13"/>
        <v>360</v>
      </c>
      <c r="Z17" s="15">
        <v>1</v>
      </c>
      <c r="AA17" s="16">
        <f t="shared" si="14"/>
        <v>88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1</v>
      </c>
      <c r="AI17" s="16">
        <f t="shared" si="18"/>
        <v>180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0</v>
      </c>
      <c r="AQ17" s="16">
        <f t="shared" si="22"/>
        <v>0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1</v>
      </c>
      <c r="AY17" s="16">
        <f t="shared" si="26"/>
        <v>110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0</v>
      </c>
      <c r="BI17" s="16">
        <f t="shared" si="31"/>
        <v>0</v>
      </c>
      <c r="BJ17" s="15">
        <v>1</v>
      </c>
      <c r="BK17" s="16">
        <f t="shared" si="32"/>
        <v>72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22">
        <f t="shared" si="1"/>
        <v>2328</v>
      </c>
      <c r="BS17" s="55">
        <v>21</v>
      </c>
      <c r="BT17">
        <v>15</v>
      </c>
      <c r="BU17" s="47">
        <f t="shared" si="35"/>
        <v>1858.2375478927202</v>
      </c>
      <c r="BV17" s="47">
        <f t="shared" si="36"/>
        <v>148.65900383141761</v>
      </c>
      <c r="BW17" s="47">
        <f t="shared" si="37"/>
        <v>321.10344827586204</v>
      </c>
      <c r="BX17" s="47">
        <f t="shared" si="38"/>
        <v>2327.9999999999995</v>
      </c>
    </row>
    <row r="18" spans="1:76" ht="15" thickBot="1" x14ac:dyDescent="0.35">
      <c r="A18" s="14" t="s">
        <v>50</v>
      </c>
      <c r="B18" s="15">
        <v>1</v>
      </c>
      <c r="C18" s="16">
        <f t="shared" si="2"/>
        <v>71</v>
      </c>
      <c r="D18" s="15">
        <v>2</v>
      </c>
      <c r="E18" s="16">
        <f t="shared" si="3"/>
        <v>54</v>
      </c>
      <c r="F18" s="15">
        <v>0</v>
      </c>
      <c r="G18" s="16">
        <f t="shared" si="4"/>
        <v>0</v>
      </c>
      <c r="H18" s="15">
        <v>4</v>
      </c>
      <c r="I18" s="16">
        <f t="shared" si="5"/>
        <v>280</v>
      </c>
      <c r="J18" s="15"/>
      <c r="K18" s="16">
        <f t="shared" si="6"/>
        <v>0</v>
      </c>
      <c r="L18" s="15">
        <v>1</v>
      </c>
      <c r="M18" s="16">
        <f t="shared" si="39"/>
        <v>71</v>
      </c>
      <c r="N18" s="15">
        <v>3</v>
      </c>
      <c r="O18" s="16">
        <f t="shared" si="8"/>
        <v>384</v>
      </c>
      <c r="P18" s="15">
        <v>0</v>
      </c>
      <c r="Q18" s="16">
        <f t="shared" si="9"/>
        <v>0</v>
      </c>
      <c r="R18" s="15">
        <v>0</v>
      </c>
      <c r="S18" s="16">
        <f t="shared" si="10"/>
        <v>0</v>
      </c>
      <c r="T18" s="15">
        <v>3</v>
      </c>
      <c r="U18" s="16">
        <f t="shared" si="11"/>
        <v>420</v>
      </c>
      <c r="V18" s="15">
        <v>0</v>
      </c>
      <c r="W18" s="16">
        <f t="shared" si="12"/>
        <v>0</v>
      </c>
      <c r="X18" s="15">
        <v>9</v>
      </c>
      <c r="Y18" s="16">
        <f t="shared" si="13"/>
        <v>648</v>
      </c>
      <c r="Z18" s="15">
        <v>1</v>
      </c>
      <c r="AA18" s="16">
        <f t="shared" si="14"/>
        <v>88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0</v>
      </c>
      <c r="AG18" s="16">
        <f t="shared" si="17"/>
        <v>0</v>
      </c>
      <c r="AH18" s="15">
        <v>0</v>
      </c>
      <c r="AI18" s="16">
        <f t="shared" si="18"/>
        <v>0</v>
      </c>
      <c r="AJ18" s="15">
        <v>0</v>
      </c>
      <c r="AK18" s="16">
        <f t="shared" si="19"/>
        <v>0</v>
      </c>
      <c r="AL18" s="15">
        <v>0</v>
      </c>
      <c r="AM18" s="16">
        <f t="shared" si="20"/>
        <v>0</v>
      </c>
      <c r="AN18" s="15">
        <v>0</v>
      </c>
      <c r="AO18" s="16">
        <f t="shared" si="21"/>
        <v>0</v>
      </c>
      <c r="AP18" s="15">
        <v>0</v>
      </c>
      <c r="AQ18" s="16">
        <f t="shared" si="22"/>
        <v>0</v>
      </c>
      <c r="AR18" s="15">
        <v>0</v>
      </c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26"/>
        <v>0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0</v>
      </c>
      <c r="BE18" s="16">
        <f t="shared" si="29"/>
        <v>0</v>
      </c>
      <c r="BF18" s="15">
        <v>0</v>
      </c>
      <c r="BG18" s="16">
        <f t="shared" si="30"/>
        <v>0</v>
      </c>
      <c r="BH18" s="15">
        <v>0</v>
      </c>
      <c r="BI18" s="16">
        <f t="shared" si="31"/>
        <v>0</v>
      </c>
      <c r="BJ18" s="15">
        <v>0</v>
      </c>
      <c r="BK18" s="16">
        <f t="shared" si="32"/>
        <v>0</v>
      </c>
      <c r="BL18" s="15">
        <v>0</v>
      </c>
      <c r="BM18" s="16">
        <f t="shared" si="0"/>
        <v>0</v>
      </c>
      <c r="BN18" s="15">
        <v>1</v>
      </c>
      <c r="BO18" s="16">
        <f t="shared" si="33"/>
        <v>65</v>
      </c>
      <c r="BP18" s="15">
        <v>0</v>
      </c>
      <c r="BQ18" s="16">
        <f t="shared" si="34"/>
        <v>0</v>
      </c>
      <c r="BR18" s="22">
        <f t="shared" si="1"/>
        <v>2081</v>
      </c>
      <c r="BS18" s="55">
        <v>21</v>
      </c>
      <c r="BT18">
        <v>16</v>
      </c>
      <c r="BU18" s="47">
        <f t="shared" si="35"/>
        <v>1661.0791826309069</v>
      </c>
      <c r="BV18" s="47">
        <f t="shared" si="36"/>
        <v>132.88633461047255</v>
      </c>
      <c r="BW18" s="47">
        <f t="shared" si="37"/>
        <v>287.03448275862075</v>
      </c>
      <c r="BX18" s="47">
        <f t="shared" si="38"/>
        <v>2081.0000000000005</v>
      </c>
    </row>
    <row r="19" spans="1:76" ht="15" thickBot="1" x14ac:dyDescent="0.35">
      <c r="A19" s="14" t="s">
        <v>51</v>
      </c>
      <c r="B19" s="15"/>
      <c r="C19" s="16">
        <f t="shared" si="2"/>
        <v>0</v>
      </c>
      <c r="D19" s="15"/>
      <c r="E19" s="16">
        <f t="shared" si="3"/>
        <v>0</v>
      </c>
      <c r="F19" s="15"/>
      <c r="G19" s="16">
        <f t="shared" si="4"/>
        <v>0</v>
      </c>
      <c r="H19" s="15"/>
      <c r="I19" s="16">
        <f t="shared" si="5"/>
        <v>0</v>
      </c>
      <c r="J19" s="15"/>
      <c r="K19" s="16">
        <f t="shared" si="6"/>
        <v>0</v>
      </c>
      <c r="L19" s="15"/>
      <c r="M19" s="16">
        <f t="shared" si="39"/>
        <v>0</v>
      </c>
      <c r="N19" s="15"/>
      <c r="O19" s="16">
        <f t="shared" si="8"/>
        <v>0</v>
      </c>
      <c r="P19" s="15"/>
      <c r="Q19" s="16">
        <f t="shared" si="9"/>
        <v>0</v>
      </c>
      <c r="R19" s="15"/>
      <c r="S19" s="16">
        <f t="shared" si="10"/>
        <v>0</v>
      </c>
      <c r="T19" s="15"/>
      <c r="U19" s="16">
        <f t="shared" si="11"/>
        <v>0</v>
      </c>
      <c r="V19" s="15"/>
      <c r="W19" s="16">
        <f t="shared" si="12"/>
        <v>0</v>
      </c>
      <c r="X19" s="15"/>
      <c r="Y19" s="16">
        <f t="shared" si="13"/>
        <v>0</v>
      </c>
      <c r="Z19" s="15"/>
      <c r="AA19" s="16">
        <f t="shared" si="14"/>
        <v>0</v>
      </c>
      <c r="AB19" s="15"/>
      <c r="AC19" s="16">
        <f t="shared" si="15"/>
        <v>0</v>
      </c>
      <c r="AD19" s="15"/>
      <c r="AE19" s="16">
        <f t="shared" si="16"/>
        <v>0</v>
      </c>
      <c r="AF19" s="15"/>
      <c r="AG19" s="16">
        <f t="shared" si="17"/>
        <v>0</v>
      </c>
      <c r="AH19" s="15"/>
      <c r="AI19" s="16">
        <f t="shared" si="18"/>
        <v>0</v>
      </c>
      <c r="AJ19" s="15"/>
      <c r="AK19" s="16">
        <f t="shared" si="19"/>
        <v>0</v>
      </c>
      <c r="AL19" s="15"/>
      <c r="AM19" s="16">
        <f t="shared" si="20"/>
        <v>0</v>
      </c>
      <c r="AN19" s="15"/>
      <c r="AO19" s="16">
        <f t="shared" si="21"/>
        <v>0</v>
      </c>
      <c r="AP19" s="15"/>
      <c r="AQ19" s="16">
        <f t="shared" si="22"/>
        <v>0</v>
      </c>
      <c r="AR19" s="15"/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/>
      <c r="AY19" s="16">
        <f t="shared" si="26"/>
        <v>0</v>
      </c>
      <c r="AZ19" s="15"/>
      <c r="BA19" s="16">
        <f t="shared" si="27"/>
        <v>0</v>
      </c>
      <c r="BB19" s="15"/>
      <c r="BC19" s="16">
        <f t="shared" si="28"/>
        <v>0</v>
      </c>
      <c r="BD19" s="15"/>
      <c r="BE19" s="16">
        <f t="shared" si="29"/>
        <v>0</v>
      </c>
      <c r="BF19" s="15"/>
      <c r="BG19" s="16">
        <f t="shared" si="30"/>
        <v>0</v>
      </c>
      <c r="BH19" s="15"/>
      <c r="BI19" s="16">
        <f t="shared" si="31"/>
        <v>0</v>
      </c>
      <c r="BJ19" s="15"/>
      <c r="BK19" s="16">
        <f t="shared" si="32"/>
        <v>0</v>
      </c>
      <c r="BL19" s="15"/>
      <c r="BM19" s="16">
        <f t="shared" si="0"/>
        <v>0</v>
      </c>
      <c r="BN19" s="15"/>
      <c r="BO19" s="16">
        <f t="shared" si="33"/>
        <v>0</v>
      </c>
      <c r="BP19" s="15"/>
      <c r="BQ19" s="16">
        <f t="shared" si="34"/>
        <v>0</v>
      </c>
      <c r="BR19" s="22">
        <f t="shared" si="1"/>
        <v>0</v>
      </c>
      <c r="BS19" s="55"/>
      <c r="BT19">
        <v>17</v>
      </c>
      <c r="BU19" s="47">
        <f t="shared" si="35"/>
        <v>0</v>
      </c>
      <c r="BV19" s="47">
        <f t="shared" si="36"/>
        <v>0</v>
      </c>
      <c r="BW19" s="47">
        <f t="shared" si="37"/>
        <v>0</v>
      </c>
      <c r="BX19" s="47">
        <f t="shared" si="38"/>
        <v>0</v>
      </c>
    </row>
    <row r="20" spans="1:76" ht="15" thickBot="1" x14ac:dyDescent="0.35">
      <c r="A20" s="14" t="s">
        <v>52</v>
      </c>
      <c r="B20" s="15">
        <v>0</v>
      </c>
      <c r="C20" s="16">
        <f t="shared" si="2"/>
        <v>0</v>
      </c>
      <c r="D20" s="15">
        <v>10</v>
      </c>
      <c r="E20" s="16">
        <f t="shared" si="3"/>
        <v>270</v>
      </c>
      <c r="F20" s="15">
        <v>0</v>
      </c>
      <c r="G20" s="16">
        <f t="shared" si="4"/>
        <v>0</v>
      </c>
      <c r="H20" s="15">
        <v>3</v>
      </c>
      <c r="I20" s="16">
        <f t="shared" si="5"/>
        <v>210</v>
      </c>
      <c r="J20" s="15"/>
      <c r="K20" s="16">
        <f t="shared" si="6"/>
        <v>0</v>
      </c>
      <c r="L20" s="15">
        <v>1</v>
      </c>
      <c r="M20" s="16">
        <f t="shared" si="39"/>
        <v>71</v>
      </c>
      <c r="N20" s="15">
        <v>0</v>
      </c>
      <c r="O20" s="16">
        <f t="shared" si="8"/>
        <v>0</v>
      </c>
      <c r="P20" s="15">
        <v>0</v>
      </c>
      <c r="Q20" s="16">
        <f t="shared" si="9"/>
        <v>0</v>
      </c>
      <c r="R20" s="15">
        <v>0</v>
      </c>
      <c r="S20" s="16">
        <f t="shared" si="10"/>
        <v>0</v>
      </c>
      <c r="T20" s="15">
        <v>4</v>
      </c>
      <c r="U20" s="16">
        <f t="shared" si="11"/>
        <v>560</v>
      </c>
      <c r="V20" s="15">
        <v>0</v>
      </c>
      <c r="W20" s="16">
        <f t="shared" si="12"/>
        <v>0</v>
      </c>
      <c r="X20" s="15">
        <v>5</v>
      </c>
      <c r="Y20" s="16">
        <f t="shared" si="13"/>
        <v>360</v>
      </c>
      <c r="Z20" s="15">
        <v>0</v>
      </c>
      <c r="AA20" s="16">
        <f t="shared" si="14"/>
        <v>0</v>
      </c>
      <c r="AB20" s="15">
        <v>0</v>
      </c>
      <c r="AC20" s="16">
        <f t="shared" si="15"/>
        <v>0</v>
      </c>
      <c r="AD20" s="15"/>
      <c r="AE20" s="16">
        <f t="shared" si="16"/>
        <v>0</v>
      </c>
      <c r="AF20" s="15">
        <v>0</v>
      </c>
      <c r="AG20" s="16">
        <f t="shared" si="17"/>
        <v>0</v>
      </c>
      <c r="AH20" s="15">
        <v>1</v>
      </c>
      <c r="AI20" s="16">
        <f t="shared" si="18"/>
        <v>180</v>
      </c>
      <c r="AJ20" s="15">
        <v>0</v>
      </c>
      <c r="AK20" s="16">
        <f t="shared" si="19"/>
        <v>0</v>
      </c>
      <c r="AL20" s="15">
        <v>2</v>
      </c>
      <c r="AM20" s="16">
        <f t="shared" si="20"/>
        <v>278</v>
      </c>
      <c r="AN20" s="15">
        <v>1</v>
      </c>
      <c r="AO20" s="16">
        <f t="shared" si="21"/>
        <v>22</v>
      </c>
      <c r="AP20" s="15">
        <v>0</v>
      </c>
      <c r="AQ20" s="16">
        <f t="shared" si="22"/>
        <v>0</v>
      </c>
      <c r="AR20" s="15">
        <v>0</v>
      </c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>
        <v>0</v>
      </c>
      <c r="AY20" s="16">
        <f t="shared" si="26"/>
        <v>0</v>
      </c>
      <c r="AZ20" s="15">
        <v>0</v>
      </c>
      <c r="BA20" s="16">
        <f t="shared" si="27"/>
        <v>0</v>
      </c>
      <c r="BB20" s="15">
        <v>0</v>
      </c>
      <c r="BC20" s="16">
        <f t="shared" si="28"/>
        <v>0</v>
      </c>
      <c r="BD20" s="15">
        <v>0</v>
      </c>
      <c r="BE20" s="16">
        <f t="shared" si="29"/>
        <v>0</v>
      </c>
      <c r="BF20" s="15">
        <v>0</v>
      </c>
      <c r="BG20" s="16">
        <f t="shared" si="30"/>
        <v>0</v>
      </c>
      <c r="BH20" s="15">
        <v>0</v>
      </c>
      <c r="BI20" s="16">
        <f t="shared" si="31"/>
        <v>0</v>
      </c>
      <c r="BJ20" s="15">
        <v>1</v>
      </c>
      <c r="BK20" s="16">
        <f t="shared" si="32"/>
        <v>72</v>
      </c>
      <c r="BL20" s="15">
        <v>0</v>
      </c>
      <c r="BM20" s="16">
        <f t="shared" si="0"/>
        <v>0</v>
      </c>
      <c r="BN20" s="15">
        <v>0</v>
      </c>
      <c r="BO20" s="16">
        <f t="shared" si="33"/>
        <v>0</v>
      </c>
      <c r="BP20" s="15">
        <v>0</v>
      </c>
      <c r="BQ20" s="16">
        <f t="shared" si="34"/>
        <v>0</v>
      </c>
      <c r="BR20" s="22">
        <f t="shared" si="1"/>
        <v>2023</v>
      </c>
      <c r="BS20" s="55">
        <v>18</v>
      </c>
      <c r="BT20">
        <v>18</v>
      </c>
      <c r="BU20" s="47">
        <f t="shared" si="35"/>
        <v>1614.7828863346106</v>
      </c>
      <c r="BV20" s="47">
        <f t="shared" si="36"/>
        <v>129.18263090676885</v>
      </c>
      <c r="BW20" s="47">
        <f t="shared" si="37"/>
        <v>279.03448275862075</v>
      </c>
      <c r="BX20" s="47">
        <f t="shared" si="38"/>
        <v>2023.0000000000002</v>
      </c>
    </row>
    <row r="21" spans="1:76" ht="15" thickBot="1" x14ac:dyDescent="0.35">
      <c r="A21" s="14" t="s">
        <v>53</v>
      </c>
      <c r="B21" s="15">
        <v>3</v>
      </c>
      <c r="C21" s="16">
        <f t="shared" si="2"/>
        <v>213</v>
      </c>
      <c r="D21" s="15">
        <v>6</v>
      </c>
      <c r="E21" s="16">
        <f t="shared" si="3"/>
        <v>162</v>
      </c>
      <c r="F21" s="15">
        <v>0</v>
      </c>
      <c r="G21" s="16">
        <f t="shared" si="4"/>
        <v>0</v>
      </c>
      <c r="H21" s="15">
        <v>2</v>
      </c>
      <c r="I21" s="16">
        <f t="shared" si="5"/>
        <v>140</v>
      </c>
      <c r="J21" s="15"/>
      <c r="K21" s="16">
        <f t="shared" si="6"/>
        <v>0</v>
      </c>
      <c r="L21" s="15">
        <v>1</v>
      </c>
      <c r="M21" s="16">
        <f t="shared" si="39"/>
        <v>71</v>
      </c>
      <c r="N21" s="15">
        <v>2</v>
      </c>
      <c r="O21" s="16">
        <f t="shared" si="8"/>
        <v>256</v>
      </c>
      <c r="P21" s="15">
        <v>0</v>
      </c>
      <c r="Q21" s="16">
        <f t="shared" si="9"/>
        <v>0</v>
      </c>
      <c r="R21" s="15">
        <v>1</v>
      </c>
      <c r="S21" s="16">
        <f t="shared" si="10"/>
        <v>145</v>
      </c>
      <c r="T21" s="15">
        <v>2</v>
      </c>
      <c r="U21" s="16">
        <f t="shared" si="11"/>
        <v>280</v>
      </c>
      <c r="V21" s="15">
        <v>2</v>
      </c>
      <c r="W21" s="16">
        <f t="shared" si="12"/>
        <v>130</v>
      </c>
      <c r="X21" s="15">
        <v>7</v>
      </c>
      <c r="Y21" s="16">
        <f t="shared" si="13"/>
        <v>504</v>
      </c>
      <c r="Z21" s="15">
        <v>0</v>
      </c>
      <c r="AA21" s="16">
        <f t="shared" si="14"/>
        <v>0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1</v>
      </c>
      <c r="AG21" s="16">
        <f t="shared" si="17"/>
        <v>170</v>
      </c>
      <c r="AH21" s="15">
        <v>0</v>
      </c>
      <c r="AI21" s="16">
        <f t="shared" si="18"/>
        <v>0</v>
      </c>
      <c r="AJ21" s="15">
        <v>0</v>
      </c>
      <c r="AK21" s="16">
        <f t="shared" si="19"/>
        <v>0</v>
      </c>
      <c r="AL21" s="15">
        <v>1</v>
      </c>
      <c r="AM21" s="16">
        <f t="shared" si="20"/>
        <v>139</v>
      </c>
      <c r="AN21" s="15">
        <v>0</v>
      </c>
      <c r="AO21" s="16">
        <f t="shared" si="21"/>
        <v>0</v>
      </c>
      <c r="AP21" s="15">
        <v>0</v>
      </c>
      <c r="AQ21" s="16">
        <f t="shared" si="22"/>
        <v>0</v>
      </c>
      <c r="AR21" s="15">
        <v>0</v>
      </c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0</v>
      </c>
      <c r="AY21" s="16">
        <f t="shared" si="26"/>
        <v>0</v>
      </c>
      <c r="AZ21" s="15">
        <v>0</v>
      </c>
      <c r="BA21" s="16">
        <f t="shared" si="27"/>
        <v>0</v>
      </c>
      <c r="BB21" s="15">
        <v>0</v>
      </c>
      <c r="BC21" s="16">
        <f t="shared" si="28"/>
        <v>0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0</v>
      </c>
      <c r="BI21" s="16">
        <f t="shared" si="31"/>
        <v>0</v>
      </c>
      <c r="BJ21" s="15">
        <v>0</v>
      </c>
      <c r="BK21" s="16">
        <f t="shared" si="32"/>
        <v>0</v>
      </c>
      <c r="BL21" s="15">
        <v>0</v>
      </c>
      <c r="BM21" s="16">
        <f t="shared" si="0"/>
        <v>0</v>
      </c>
      <c r="BN21" s="15">
        <v>0</v>
      </c>
      <c r="BO21" s="16">
        <f t="shared" si="33"/>
        <v>0</v>
      </c>
      <c r="BP21" s="15">
        <v>0</v>
      </c>
      <c r="BQ21" s="16">
        <f t="shared" si="34"/>
        <v>0</v>
      </c>
      <c r="BR21" s="22">
        <f t="shared" si="1"/>
        <v>2210</v>
      </c>
      <c r="BS21" s="55">
        <v>20</v>
      </c>
      <c r="BT21">
        <v>19</v>
      </c>
      <c r="BU21" s="47">
        <f t="shared" si="35"/>
        <v>1764.0485312899104</v>
      </c>
      <c r="BV21" s="47">
        <f t="shared" si="36"/>
        <v>141.12388250319285</v>
      </c>
      <c r="BW21" s="47">
        <f t="shared" si="37"/>
        <v>304.82758620689651</v>
      </c>
      <c r="BX21" s="47">
        <f t="shared" si="38"/>
        <v>2210</v>
      </c>
    </row>
    <row r="22" spans="1:76" ht="15" thickBot="1" x14ac:dyDescent="0.35">
      <c r="A22" s="14" t="s">
        <v>54</v>
      </c>
      <c r="B22" s="15">
        <v>1</v>
      </c>
      <c r="C22" s="16">
        <f t="shared" si="2"/>
        <v>71</v>
      </c>
      <c r="D22" s="15">
        <v>6</v>
      </c>
      <c r="E22" s="16">
        <f t="shared" si="3"/>
        <v>162</v>
      </c>
      <c r="F22" s="15">
        <v>2</v>
      </c>
      <c r="G22" s="16">
        <f t="shared" si="4"/>
        <v>108</v>
      </c>
      <c r="H22" s="15">
        <v>4</v>
      </c>
      <c r="I22" s="16">
        <f t="shared" si="5"/>
        <v>280</v>
      </c>
      <c r="J22" s="15"/>
      <c r="K22" s="16">
        <f t="shared" si="6"/>
        <v>0</v>
      </c>
      <c r="L22" s="15">
        <v>1</v>
      </c>
      <c r="M22" s="16">
        <f t="shared" si="39"/>
        <v>71</v>
      </c>
      <c r="N22" s="15">
        <v>0</v>
      </c>
      <c r="O22" s="16">
        <f t="shared" si="8"/>
        <v>0</v>
      </c>
      <c r="P22" s="15">
        <v>0</v>
      </c>
      <c r="Q22" s="16">
        <f t="shared" si="9"/>
        <v>0</v>
      </c>
      <c r="R22" s="15">
        <v>7</v>
      </c>
      <c r="S22" s="16">
        <f t="shared" si="10"/>
        <v>1015</v>
      </c>
      <c r="T22" s="15">
        <v>0</v>
      </c>
      <c r="U22" s="16">
        <f t="shared" si="11"/>
        <v>0</v>
      </c>
      <c r="V22" s="15">
        <v>1</v>
      </c>
      <c r="W22" s="16">
        <f t="shared" si="12"/>
        <v>65</v>
      </c>
      <c r="X22" s="15">
        <v>13</v>
      </c>
      <c r="Y22" s="16">
        <f t="shared" si="13"/>
        <v>936</v>
      </c>
      <c r="Z22" s="15">
        <v>1</v>
      </c>
      <c r="AA22" s="16">
        <f t="shared" si="14"/>
        <v>88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1</v>
      </c>
      <c r="AK22" s="16">
        <f t="shared" si="19"/>
        <v>145</v>
      </c>
      <c r="AL22" s="15">
        <v>0</v>
      </c>
      <c r="AM22" s="16">
        <f t="shared" si="20"/>
        <v>0</v>
      </c>
      <c r="AN22" s="15">
        <v>1</v>
      </c>
      <c r="AO22" s="16">
        <f t="shared" si="21"/>
        <v>22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0</v>
      </c>
      <c r="BG22" s="16">
        <f t="shared" si="30"/>
        <v>0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0</v>
      </c>
      <c r="BO22" s="16">
        <f t="shared" si="33"/>
        <v>0</v>
      </c>
      <c r="BP22" s="15">
        <v>0</v>
      </c>
      <c r="BQ22" s="16">
        <f t="shared" si="34"/>
        <v>0</v>
      </c>
      <c r="BR22" s="22">
        <f t="shared" si="1"/>
        <v>2963</v>
      </c>
      <c r="BS22" s="55">
        <v>26</v>
      </c>
      <c r="BT22">
        <v>20</v>
      </c>
      <c r="BU22" s="47">
        <f t="shared" si="35"/>
        <v>2365.1021711366539</v>
      </c>
      <c r="BV22" s="47">
        <f t="shared" si="36"/>
        <v>189.20817369093231</v>
      </c>
      <c r="BW22" s="47">
        <f t="shared" si="37"/>
        <v>408.68965517241378</v>
      </c>
      <c r="BX22" s="47">
        <f t="shared" si="38"/>
        <v>2963</v>
      </c>
    </row>
    <row r="23" spans="1:76" ht="15" thickBot="1" x14ac:dyDescent="0.35">
      <c r="A23" s="14" t="s">
        <v>55</v>
      </c>
      <c r="B23" s="15">
        <v>0</v>
      </c>
      <c r="C23" s="16">
        <f t="shared" si="2"/>
        <v>0</v>
      </c>
      <c r="D23" s="15">
        <v>3</v>
      </c>
      <c r="E23" s="16">
        <f t="shared" si="3"/>
        <v>81</v>
      </c>
      <c r="F23" s="15">
        <v>1</v>
      </c>
      <c r="G23" s="16">
        <f t="shared" si="4"/>
        <v>54</v>
      </c>
      <c r="H23" s="15">
        <v>7</v>
      </c>
      <c r="I23" s="16">
        <f t="shared" si="5"/>
        <v>490</v>
      </c>
      <c r="J23" s="15"/>
      <c r="K23" s="16">
        <f t="shared" si="6"/>
        <v>0</v>
      </c>
      <c r="L23" s="15">
        <v>4</v>
      </c>
      <c r="M23" s="16">
        <f t="shared" si="39"/>
        <v>284</v>
      </c>
      <c r="N23" s="15">
        <v>0</v>
      </c>
      <c r="O23" s="16">
        <f t="shared" si="8"/>
        <v>0</v>
      </c>
      <c r="P23" s="15">
        <v>1</v>
      </c>
      <c r="Q23" s="16">
        <f t="shared" si="9"/>
        <v>138</v>
      </c>
      <c r="R23" s="15">
        <v>0</v>
      </c>
      <c r="S23" s="16">
        <f t="shared" si="10"/>
        <v>0</v>
      </c>
      <c r="T23" s="15">
        <v>9</v>
      </c>
      <c r="U23" s="16">
        <f t="shared" si="11"/>
        <v>1260</v>
      </c>
      <c r="V23" s="15">
        <v>0</v>
      </c>
      <c r="W23" s="16">
        <f t="shared" si="12"/>
        <v>0</v>
      </c>
      <c r="X23" s="15">
        <v>11</v>
      </c>
      <c r="Y23" s="16">
        <f t="shared" si="13"/>
        <v>792</v>
      </c>
      <c r="Z23" s="15">
        <v>0</v>
      </c>
      <c r="AA23" s="16">
        <f t="shared" si="14"/>
        <v>0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0</v>
      </c>
      <c r="AK23" s="16">
        <f t="shared" si="19"/>
        <v>0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0</v>
      </c>
      <c r="AQ23" s="16">
        <f t="shared" si="22"/>
        <v>0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3099</v>
      </c>
      <c r="BS23" s="55">
        <v>26</v>
      </c>
      <c r="BT23">
        <v>21</v>
      </c>
      <c r="BU23" s="47">
        <f t="shared" si="35"/>
        <v>2473.6590038314175</v>
      </c>
      <c r="BV23" s="47">
        <f t="shared" si="36"/>
        <v>197.89272030651341</v>
      </c>
      <c r="BW23" s="47">
        <f t="shared" si="37"/>
        <v>427.44827586206901</v>
      </c>
      <c r="BX23" s="47">
        <f t="shared" si="38"/>
        <v>3099</v>
      </c>
    </row>
    <row r="24" spans="1:76" ht="15" thickBot="1" x14ac:dyDescent="0.35">
      <c r="A24" s="14" t="s">
        <v>56</v>
      </c>
      <c r="B24" s="15">
        <v>1</v>
      </c>
      <c r="C24" s="16">
        <f t="shared" si="2"/>
        <v>71</v>
      </c>
      <c r="D24" s="15">
        <v>4</v>
      </c>
      <c r="E24" s="16">
        <f t="shared" si="3"/>
        <v>108</v>
      </c>
      <c r="F24" s="15">
        <v>0</v>
      </c>
      <c r="G24" s="16">
        <f t="shared" si="4"/>
        <v>0</v>
      </c>
      <c r="H24" s="15">
        <v>3</v>
      </c>
      <c r="I24" s="16">
        <f t="shared" si="5"/>
        <v>210</v>
      </c>
      <c r="J24" s="15"/>
      <c r="K24" s="16">
        <f t="shared" si="6"/>
        <v>0</v>
      </c>
      <c r="L24" s="15">
        <v>1</v>
      </c>
      <c r="M24" s="16">
        <f t="shared" si="39"/>
        <v>71</v>
      </c>
      <c r="N24" s="15">
        <v>0</v>
      </c>
      <c r="O24" s="16">
        <f t="shared" si="8"/>
        <v>0</v>
      </c>
      <c r="P24" s="15">
        <v>0</v>
      </c>
      <c r="Q24" s="16">
        <f t="shared" si="9"/>
        <v>0</v>
      </c>
      <c r="R24" s="15">
        <v>2</v>
      </c>
      <c r="S24" s="16">
        <f t="shared" si="10"/>
        <v>290</v>
      </c>
      <c r="T24" s="15">
        <v>6</v>
      </c>
      <c r="U24" s="16">
        <f t="shared" si="11"/>
        <v>840</v>
      </c>
      <c r="V24" s="15">
        <v>1</v>
      </c>
      <c r="W24" s="16">
        <f t="shared" si="12"/>
        <v>65</v>
      </c>
      <c r="X24" s="15">
        <v>6</v>
      </c>
      <c r="Y24" s="16">
        <f t="shared" si="13"/>
        <v>432</v>
      </c>
      <c r="Z24" s="15">
        <v>0</v>
      </c>
      <c r="AA24" s="16">
        <f t="shared" si="14"/>
        <v>0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0</v>
      </c>
      <c r="AI24" s="16">
        <f t="shared" si="18"/>
        <v>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0</v>
      </c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0</v>
      </c>
      <c r="BI24" s="16">
        <f t="shared" si="31"/>
        <v>0</v>
      </c>
      <c r="BJ24" s="15">
        <v>0</v>
      </c>
      <c r="BK24" s="16">
        <f t="shared" si="32"/>
        <v>0</v>
      </c>
      <c r="BL24" s="15">
        <v>0</v>
      </c>
      <c r="BM24" s="16">
        <f t="shared" si="0"/>
        <v>0</v>
      </c>
      <c r="BN24" s="15">
        <v>0</v>
      </c>
      <c r="BO24" s="16">
        <f t="shared" si="33"/>
        <v>0</v>
      </c>
      <c r="BP24" s="15">
        <v>0</v>
      </c>
      <c r="BQ24" s="16">
        <f t="shared" si="34"/>
        <v>0</v>
      </c>
      <c r="BR24" s="22">
        <f t="shared" si="1"/>
        <v>2087</v>
      </c>
      <c r="BS24" s="55">
        <v>20</v>
      </c>
      <c r="BT24">
        <v>22</v>
      </c>
      <c r="BU24" s="47">
        <f t="shared" si="35"/>
        <v>1665.8684546615582</v>
      </c>
      <c r="BV24" s="47">
        <f t="shared" si="36"/>
        <v>133.26947637292466</v>
      </c>
      <c r="BW24" s="47">
        <f t="shared" si="37"/>
        <v>287.86206896551727</v>
      </c>
      <c r="BX24" s="47">
        <f t="shared" si="38"/>
        <v>2087</v>
      </c>
    </row>
    <row r="25" spans="1:76" ht="15" thickBot="1" x14ac:dyDescent="0.35">
      <c r="A25" s="14" t="s">
        <v>57</v>
      </c>
      <c r="B25" s="15">
        <v>0</v>
      </c>
      <c r="C25" s="16">
        <f t="shared" si="2"/>
        <v>0</v>
      </c>
      <c r="D25" s="15">
        <v>6</v>
      </c>
      <c r="E25" s="16">
        <f t="shared" si="3"/>
        <v>162</v>
      </c>
      <c r="F25" s="15">
        <v>0</v>
      </c>
      <c r="G25" s="16">
        <f t="shared" si="4"/>
        <v>0</v>
      </c>
      <c r="H25" s="15">
        <v>4</v>
      </c>
      <c r="I25" s="16">
        <f t="shared" si="5"/>
        <v>280</v>
      </c>
      <c r="J25" s="15"/>
      <c r="K25" s="16">
        <f t="shared" si="6"/>
        <v>0</v>
      </c>
      <c r="L25" s="15">
        <v>2</v>
      </c>
      <c r="M25" s="16">
        <f t="shared" si="39"/>
        <v>142</v>
      </c>
      <c r="N25" s="15">
        <v>1</v>
      </c>
      <c r="O25" s="16">
        <f t="shared" si="8"/>
        <v>128</v>
      </c>
      <c r="P25" s="15">
        <v>0</v>
      </c>
      <c r="Q25" s="16">
        <f t="shared" si="9"/>
        <v>0</v>
      </c>
      <c r="R25" s="15">
        <v>2</v>
      </c>
      <c r="S25" s="16">
        <f t="shared" si="10"/>
        <v>290</v>
      </c>
      <c r="T25" s="15">
        <v>2</v>
      </c>
      <c r="U25" s="16">
        <f t="shared" si="11"/>
        <v>280</v>
      </c>
      <c r="V25" s="15">
        <v>3</v>
      </c>
      <c r="W25" s="16">
        <f t="shared" si="12"/>
        <v>195</v>
      </c>
      <c r="X25" s="15">
        <v>5</v>
      </c>
      <c r="Y25" s="16">
        <f t="shared" si="13"/>
        <v>360</v>
      </c>
      <c r="Z25" s="15">
        <v>1</v>
      </c>
      <c r="AA25" s="16">
        <f t="shared" si="14"/>
        <v>88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0</v>
      </c>
      <c r="AK25" s="16">
        <f t="shared" si="19"/>
        <v>0</v>
      </c>
      <c r="AL25" s="15">
        <v>0</v>
      </c>
      <c r="AM25" s="16">
        <f t="shared" si="20"/>
        <v>0</v>
      </c>
      <c r="AN25" s="15">
        <v>0</v>
      </c>
      <c r="AO25" s="16">
        <f t="shared" si="21"/>
        <v>0</v>
      </c>
      <c r="AP25" s="15">
        <v>1</v>
      </c>
      <c r="AQ25" s="16">
        <f t="shared" si="22"/>
        <v>95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0</v>
      </c>
      <c r="AY25" s="16">
        <f t="shared" si="26"/>
        <v>0</v>
      </c>
      <c r="AZ25" s="15">
        <v>0</v>
      </c>
      <c r="BA25" s="16">
        <f t="shared" si="27"/>
        <v>0</v>
      </c>
      <c r="BB25" s="15">
        <v>0</v>
      </c>
      <c r="BC25" s="16">
        <f t="shared" si="28"/>
        <v>0</v>
      </c>
      <c r="BD25" s="15">
        <v>1</v>
      </c>
      <c r="BE25" s="16">
        <f t="shared" si="29"/>
        <v>36</v>
      </c>
      <c r="BF25" s="15">
        <v>0</v>
      </c>
      <c r="BG25" s="16">
        <f t="shared" si="30"/>
        <v>0</v>
      </c>
      <c r="BH25" s="15">
        <v>32</v>
      </c>
      <c r="BI25" s="16">
        <f t="shared" si="31"/>
        <v>32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0</v>
      </c>
      <c r="BO25" s="16">
        <f t="shared" si="33"/>
        <v>0</v>
      </c>
      <c r="BP25" s="15">
        <v>0</v>
      </c>
      <c r="BQ25" s="16">
        <f t="shared" si="34"/>
        <v>0</v>
      </c>
      <c r="BR25" s="22">
        <f t="shared" si="1"/>
        <v>2088</v>
      </c>
      <c r="BS25" s="55">
        <v>22</v>
      </c>
      <c r="BT25">
        <v>23</v>
      </c>
      <c r="BU25" s="47">
        <f t="shared" si="35"/>
        <v>1666.6666666666667</v>
      </c>
      <c r="BV25" s="47">
        <f t="shared" si="36"/>
        <v>133.33333333333334</v>
      </c>
      <c r="BW25" s="47">
        <f t="shared" si="37"/>
        <v>288</v>
      </c>
      <c r="BX25" s="47">
        <f t="shared" si="38"/>
        <v>2088</v>
      </c>
    </row>
    <row r="26" spans="1:76" ht="15" thickBot="1" x14ac:dyDescent="0.35">
      <c r="A26" s="14" t="s">
        <v>58</v>
      </c>
      <c r="B26" s="15"/>
      <c r="C26" s="16">
        <f t="shared" si="2"/>
        <v>0</v>
      </c>
      <c r="D26" s="15"/>
      <c r="E26" s="16">
        <f t="shared" si="3"/>
        <v>0</v>
      </c>
      <c r="F26" s="15"/>
      <c r="G26" s="16">
        <f t="shared" si="4"/>
        <v>0</v>
      </c>
      <c r="H26" s="15"/>
      <c r="I26" s="16">
        <f t="shared" si="5"/>
        <v>0</v>
      </c>
      <c r="J26" s="15"/>
      <c r="K26" s="16">
        <f t="shared" si="6"/>
        <v>0</v>
      </c>
      <c r="L26" s="15"/>
      <c r="M26" s="16">
        <f t="shared" si="39"/>
        <v>0</v>
      </c>
      <c r="N26" s="15"/>
      <c r="O26" s="16">
        <f t="shared" si="8"/>
        <v>0</v>
      </c>
      <c r="P26" s="15"/>
      <c r="Q26" s="16">
        <f t="shared" si="9"/>
        <v>0</v>
      </c>
      <c r="R26" s="15"/>
      <c r="S26" s="16">
        <f t="shared" si="10"/>
        <v>0</v>
      </c>
      <c r="T26" s="15"/>
      <c r="U26" s="16">
        <f t="shared" si="11"/>
        <v>0</v>
      </c>
      <c r="V26" s="15"/>
      <c r="W26" s="16">
        <f t="shared" si="12"/>
        <v>0</v>
      </c>
      <c r="X26" s="15"/>
      <c r="Y26" s="16">
        <f t="shared" si="13"/>
        <v>0</v>
      </c>
      <c r="Z26" s="15"/>
      <c r="AA26" s="16">
        <f t="shared" si="14"/>
        <v>0</v>
      </c>
      <c r="AB26" s="15"/>
      <c r="AC26" s="16">
        <f t="shared" si="15"/>
        <v>0</v>
      </c>
      <c r="AD26" s="15"/>
      <c r="AE26" s="16">
        <f t="shared" si="16"/>
        <v>0</v>
      </c>
      <c r="AF26" s="15"/>
      <c r="AG26" s="16">
        <f t="shared" si="17"/>
        <v>0</v>
      </c>
      <c r="AH26" s="15"/>
      <c r="AI26" s="16">
        <f t="shared" si="18"/>
        <v>0</v>
      </c>
      <c r="AJ26" s="15"/>
      <c r="AK26" s="16">
        <f t="shared" si="19"/>
        <v>0</v>
      </c>
      <c r="AL26" s="15"/>
      <c r="AM26" s="16">
        <f t="shared" si="20"/>
        <v>0</v>
      </c>
      <c r="AN26" s="15"/>
      <c r="AO26" s="16">
        <f t="shared" si="21"/>
        <v>0</v>
      </c>
      <c r="AP26" s="15"/>
      <c r="AQ26" s="16">
        <f t="shared" si="22"/>
        <v>0</v>
      </c>
      <c r="AR26" s="15"/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/>
      <c r="AY26" s="16">
        <f t="shared" si="26"/>
        <v>0</v>
      </c>
      <c r="AZ26" s="15"/>
      <c r="BA26" s="16">
        <f t="shared" si="27"/>
        <v>0</v>
      </c>
      <c r="BB26" s="15"/>
      <c r="BC26" s="16">
        <f t="shared" si="28"/>
        <v>0</v>
      </c>
      <c r="BD26" s="15"/>
      <c r="BE26" s="16">
        <f t="shared" si="29"/>
        <v>0</v>
      </c>
      <c r="BF26" s="15"/>
      <c r="BG26" s="16">
        <f t="shared" si="30"/>
        <v>0</v>
      </c>
      <c r="BH26" s="15"/>
      <c r="BI26" s="16">
        <f t="shared" si="31"/>
        <v>0</v>
      </c>
      <c r="BJ26" s="15"/>
      <c r="BK26" s="16">
        <f t="shared" si="32"/>
        <v>0</v>
      </c>
      <c r="BL26" s="15"/>
      <c r="BM26" s="16">
        <f t="shared" si="0"/>
        <v>0</v>
      </c>
      <c r="BN26" s="15"/>
      <c r="BO26" s="16">
        <f t="shared" si="33"/>
        <v>0</v>
      </c>
      <c r="BP26" s="15"/>
      <c r="BQ26" s="16">
        <f t="shared" si="34"/>
        <v>0</v>
      </c>
      <c r="BR26" s="22">
        <f t="shared" si="1"/>
        <v>0</v>
      </c>
      <c r="BS26" s="55"/>
      <c r="BT26">
        <v>24</v>
      </c>
      <c r="BU26" s="47">
        <f t="shared" si="35"/>
        <v>0</v>
      </c>
      <c r="BV26" s="47">
        <f t="shared" si="36"/>
        <v>0</v>
      </c>
      <c r="BW26" s="47">
        <f t="shared" si="37"/>
        <v>0</v>
      </c>
      <c r="BX26" s="47">
        <f t="shared" si="38"/>
        <v>0</v>
      </c>
    </row>
    <row r="27" spans="1:76" ht="15" thickBot="1" x14ac:dyDescent="0.35">
      <c r="A27" s="14" t="s">
        <v>59</v>
      </c>
      <c r="B27" s="15">
        <v>1</v>
      </c>
      <c r="C27" s="16">
        <f t="shared" si="2"/>
        <v>71</v>
      </c>
      <c r="D27" s="15">
        <v>5</v>
      </c>
      <c r="E27" s="16">
        <f t="shared" si="3"/>
        <v>135</v>
      </c>
      <c r="F27" s="15">
        <v>0</v>
      </c>
      <c r="G27" s="16">
        <f t="shared" si="4"/>
        <v>0</v>
      </c>
      <c r="H27" s="15">
        <v>4</v>
      </c>
      <c r="I27" s="16">
        <f t="shared" si="5"/>
        <v>280</v>
      </c>
      <c r="J27" s="15"/>
      <c r="K27" s="16">
        <f t="shared" si="6"/>
        <v>0</v>
      </c>
      <c r="L27" s="15">
        <v>0</v>
      </c>
      <c r="M27" s="16">
        <f t="shared" si="39"/>
        <v>0</v>
      </c>
      <c r="N27" s="15">
        <v>1</v>
      </c>
      <c r="O27" s="16">
        <f t="shared" si="8"/>
        <v>128</v>
      </c>
      <c r="P27" s="15">
        <v>0</v>
      </c>
      <c r="Q27" s="16">
        <f t="shared" si="9"/>
        <v>0</v>
      </c>
      <c r="R27" s="15">
        <v>1</v>
      </c>
      <c r="S27" s="16">
        <f t="shared" si="10"/>
        <v>145</v>
      </c>
      <c r="T27" s="15">
        <v>1</v>
      </c>
      <c r="U27" s="16">
        <f t="shared" si="11"/>
        <v>140</v>
      </c>
      <c r="V27" s="15">
        <v>4</v>
      </c>
      <c r="W27" s="16">
        <f t="shared" si="12"/>
        <v>260</v>
      </c>
      <c r="X27" s="15">
        <v>10</v>
      </c>
      <c r="Y27" s="16">
        <f t="shared" si="13"/>
        <v>720</v>
      </c>
      <c r="Z27" s="15">
        <v>1</v>
      </c>
      <c r="AA27" s="16">
        <f t="shared" si="14"/>
        <v>88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0</v>
      </c>
      <c r="AG27" s="16">
        <f t="shared" si="17"/>
        <v>0</v>
      </c>
      <c r="AH27" s="15">
        <v>0</v>
      </c>
      <c r="AI27" s="16">
        <f t="shared" si="18"/>
        <v>0</v>
      </c>
      <c r="AJ27" s="15">
        <v>0</v>
      </c>
      <c r="AK27" s="16">
        <f t="shared" si="19"/>
        <v>0</v>
      </c>
      <c r="AL27" s="15">
        <v>0</v>
      </c>
      <c r="AM27" s="16">
        <f t="shared" si="20"/>
        <v>0</v>
      </c>
      <c r="AN27" s="15">
        <v>0</v>
      </c>
      <c r="AO27" s="16">
        <f t="shared" si="21"/>
        <v>0</v>
      </c>
      <c r="AP27" s="15">
        <v>0</v>
      </c>
      <c r="AQ27" s="16">
        <f t="shared" si="22"/>
        <v>0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0</v>
      </c>
      <c r="BI27" s="16">
        <f t="shared" si="31"/>
        <v>0</v>
      </c>
      <c r="BJ27" s="15">
        <v>0</v>
      </c>
      <c r="BK27" s="16">
        <f t="shared" si="32"/>
        <v>0</v>
      </c>
      <c r="BL27" s="15">
        <v>0</v>
      </c>
      <c r="BM27" s="16">
        <f t="shared" si="0"/>
        <v>0</v>
      </c>
      <c r="BN27" s="15">
        <v>2</v>
      </c>
      <c r="BO27" s="16">
        <f t="shared" si="33"/>
        <v>130</v>
      </c>
      <c r="BP27" s="15">
        <v>0</v>
      </c>
      <c r="BQ27" s="16">
        <f t="shared" si="34"/>
        <v>0</v>
      </c>
      <c r="BR27" s="22">
        <f t="shared" si="1"/>
        <v>2097</v>
      </c>
      <c r="BS27" s="55">
        <v>19</v>
      </c>
      <c r="BT27">
        <v>25</v>
      </c>
      <c r="BU27" s="47">
        <f t="shared" si="35"/>
        <v>1673.8505747126437</v>
      </c>
      <c r="BV27" s="47">
        <f t="shared" si="36"/>
        <v>133.90804597701151</v>
      </c>
      <c r="BW27" s="47">
        <f t="shared" si="37"/>
        <v>289.24137931034488</v>
      </c>
      <c r="BX27" s="47">
        <f t="shared" si="38"/>
        <v>2097</v>
      </c>
    </row>
    <row r="28" spans="1:76" ht="15" thickBot="1" x14ac:dyDescent="0.35">
      <c r="A28" s="14" t="s">
        <v>60</v>
      </c>
      <c r="B28" s="15">
        <v>3</v>
      </c>
      <c r="C28" s="16">
        <f t="shared" si="2"/>
        <v>213</v>
      </c>
      <c r="D28" s="15">
        <v>5</v>
      </c>
      <c r="E28" s="16">
        <f t="shared" si="3"/>
        <v>135</v>
      </c>
      <c r="F28" s="15">
        <v>0</v>
      </c>
      <c r="G28" s="16">
        <f t="shared" si="4"/>
        <v>0</v>
      </c>
      <c r="H28" s="15">
        <v>2</v>
      </c>
      <c r="I28" s="16">
        <f t="shared" si="5"/>
        <v>140</v>
      </c>
      <c r="J28" s="15"/>
      <c r="K28" s="16">
        <f t="shared" si="6"/>
        <v>0</v>
      </c>
      <c r="L28" s="15">
        <v>5</v>
      </c>
      <c r="M28" s="16">
        <f t="shared" si="39"/>
        <v>355</v>
      </c>
      <c r="N28" s="15">
        <v>0</v>
      </c>
      <c r="O28" s="16">
        <f t="shared" si="8"/>
        <v>0</v>
      </c>
      <c r="P28" s="15">
        <v>0</v>
      </c>
      <c r="Q28" s="16">
        <f t="shared" si="9"/>
        <v>0</v>
      </c>
      <c r="R28" s="15">
        <v>0</v>
      </c>
      <c r="S28" s="16">
        <f t="shared" si="10"/>
        <v>0</v>
      </c>
      <c r="T28" s="15">
        <v>0</v>
      </c>
      <c r="U28" s="16">
        <f t="shared" si="11"/>
        <v>0</v>
      </c>
      <c r="V28" s="15">
        <v>3</v>
      </c>
      <c r="W28" s="16">
        <f t="shared" si="12"/>
        <v>195</v>
      </c>
      <c r="X28" s="15">
        <v>5</v>
      </c>
      <c r="Y28" s="16">
        <f t="shared" si="13"/>
        <v>360</v>
      </c>
      <c r="Z28" s="15">
        <v>0</v>
      </c>
      <c r="AA28" s="16">
        <f t="shared" si="14"/>
        <v>0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0</v>
      </c>
      <c r="AI28" s="16">
        <f t="shared" si="18"/>
        <v>0</v>
      </c>
      <c r="AJ28" s="15">
        <v>0</v>
      </c>
      <c r="AK28" s="16">
        <f t="shared" si="19"/>
        <v>0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0</v>
      </c>
      <c r="AQ28" s="16">
        <f t="shared" si="22"/>
        <v>0</v>
      </c>
      <c r="AR28" s="15">
        <v>1</v>
      </c>
      <c r="AS28" s="16">
        <f t="shared" si="23"/>
        <v>47</v>
      </c>
      <c r="AT28" s="15"/>
      <c r="AU28" s="16">
        <f t="shared" si="24"/>
        <v>0</v>
      </c>
      <c r="AV28" s="15"/>
      <c r="AW28" s="16">
        <f t="shared" si="25"/>
        <v>0</v>
      </c>
      <c r="AX28" s="15">
        <v>1</v>
      </c>
      <c r="AY28" s="16">
        <f t="shared" si="26"/>
        <v>110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0</v>
      </c>
      <c r="BG28" s="16">
        <f t="shared" si="30"/>
        <v>0</v>
      </c>
      <c r="BH28" s="15">
        <v>0</v>
      </c>
      <c r="BI28" s="16">
        <f t="shared" si="31"/>
        <v>0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0</v>
      </c>
      <c r="BO28" s="16">
        <f t="shared" si="33"/>
        <v>0</v>
      </c>
      <c r="BP28" s="15">
        <v>0</v>
      </c>
      <c r="BQ28" s="16">
        <f t="shared" si="34"/>
        <v>0</v>
      </c>
      <c r="BR28" s="22">
        <f t="shared" si="1"/>
        <v>1555</v>
      </c>
      <c r="BS28" s="55">
        <v>14</v>
      </c>
      <c r="BT28">
        <v>26</v>
      </c>
      <c r="BU28" s="47">
        <f t="shared" si="35"/>
        <v>1241.2196679438059</v>
      </c>
      <c r="BV28" s="47">
        <f t="shared" si="36"/>
        <v>99.297573435504475</v>
      </c>
      <c r="BW28" s="47">
        <f t="shared" si="37"/>
        <v>214.48275862068968</v>
      </c>
      <c r="BX28" s="47">
        <f t="shared" si="38"/>
        <v>1555.0000000000002</v>
      </c>
    </row>
    <row r="29" spans="1:76" ht="15" thickBot="1" x14ac:dyDescent="0.35">
      <c r="A29" s="14" t="s">
        <v>61</v>
      </c>
      <c r="B29" s="15">
        <v>2</v>
      </c>
      <c r="C29" s="16">
        <f t="shared" si="2"/>
        <v>142</v>
      </c>
      <c r="D29" s="15">
        <v>6</v>
      </c>
      <c r="E29" s="16">
        <f t="shared" si="3"/>
        <v>162</v>
      </c>
      <c r="F29" s="15">
        <v>0</v>
      </c>
      <c r="G29" s="16">
        <f t="shared" si="4"/>
        <v>0</v>
      </c>
      <c r="H29" s="15">
        <v>4</v>
      </c>
      <c r="I29" s="16">
        <f t="shared" si="5"/>
        <v>280</v>
      </c>
      <c r="J29" s="15"/>
      <c r="K29" s="16">
        <f t="shared" si="6"/>
        <v>0</v>
      </c>
      <c r="L29" s="15">
        <v>6</v>
      </c>
      <c r="M29" s="16">
        <f t="shared" si="39"/>
        <v>426</v>
      </c>
      <c r="N29" s="15">
        <v>0</v>
      </c>
      <c r="O29" s="16">
        <f t="shared" si="8"/>
        <v>0</v>
      </c>
      <c r="P29" s="15">
        <v>0</v>
      </c>
      <c r="Q29" s="16">
        <f t="shared" si="9"/>
        <v>0</v>
      </c>
      <c r="R29" s="15">
        <v>0</v>
      </c>
      <c r="S29" s="16">
        <f t="shared" si="10"/>
        <v>0</v>
      </c>
      <c r="T29" s="15">
        <v>3</v>
      </c>
      <c r="U29" s="16">
        <f t="shared" si="11"/>
        <v>420</v>
      </c>
      <c r="V29" s="15">
        <v>4</v>
      </c>
      <c r="W29" s="16">
        <f t="shared" si="12"/>
        <v>260</v>
      </c>
      <c r="X29" s="15">
        <v>10</v>
      </c>
      <c r="Y29" s="16">
        <f t="shared" si="13"/>
        <v>720</v>
      </c>
      <c r="Z29" s="15">
        <v>0</v>
      </c>
      <c r="AA29" s="16">
        <f t="shared" si="14"/>
        <v>0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0</v>
      </c>
      <c r="AM29" s="16">
        <f t="shared" si="20"/>
        <v>0</v>
      </c>
      <c r="AN29" s="15">
        <v>0</v>
      </c>
      <c r="AO29" s="16">
        <f t="shared" si="21"/>
        <v>0</v>
      </c>
      <c r="AP29" s="15">
        <v>0</v>
      </c>
      <c r="AQ29" s="16">
        <f t="shared" si="22"/>
        <v>0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0</v>
      </c>
      <c r="BG29" s="16">
        <f t="shared" si="30"/>
        <v>0</v>
      </c>
      <c r="BH29" s="15">
        <v>0</v>
      </c>
      <c r="BI29" s="16">
        <f t="shared" si="31"/>
        <v>0</v>
      </c>
      <c r="BJ29" s="15">
        <v>0</v>
      </c>
      <c r="BK29" s="16">
        <f t="shared" si="32"/>
        <v>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22">
        <f t="shared" si="1"/>
        <v>2410</v>
      </c>
      <c r="BS29" s="55">
        <v>23</v>
      </c>
      <c r="BT29">
        <v>27</v>
      </c>
      <c r="BU29" s="47">
        <f t="shared" si="35"/>
        <v>1923.690932311622</v>
      </c>
      <c r="BV29" s="47">
        <f t="shared" si="36"/>
        <v>153.89527458492975</v>
      </c>
      <c r="BW29" s="47">
        <f t="shared" si="37"/>
        <v>332.41379310344826</v>
      </c>
      <c r="BX29" s="47">
        <f t="shared" si="38"/>
        <v>2410</v>
      </c>
    </row>
    <row r="30" spans="1:76" ht="15" thickBot="1" x14ac:dyDescent="0.35">
      <c r="A30" s="14" t="s">
        <v>62</v>
      </c>
      <c r="B30" s="15">
        <v>4</v>
      </c>
      <c r="C30" s="16">
        <f t="shared" si="2"/>
        <v>284</v>
      </c>
      <c r="D30" s="15">
        <v>2</v>
      </c>
      <c r="E30" s="16">
        <f t="shared" si="3"/>
        <v>54</v>
      </c>
      <c r="F30" s="15">
        <v>0</v>
      </c>
      <c r="G30" s="16">
        <f t="shared" si="4"/>
        <v>0</v>
      </c>
      <c r="H30" s="15">
        <v>3</v>
      </c>
      <c r="I30" s="16">
        <f t="shared" si="5"/>
        <v>210</v>
      </c>
      <c r="J30" s="15"/>
      <c r="K30" s="16">
        <f t="shared" si="6"/>
        <v>0</v>
      </c>
      <c r="L30" s="15">
        <v>2</v>
      </c>
      <c r="M30" s="16">
        <f t="shared" si="39"/>
        <v>142</v>
      </c>
      <c r="N30" s="15">
        <v>0</v>
      </c>
      <c r="O30" s="16">
        <f t="shared" si="8"/>
        <v>0</v>
      </c>
      <c r="P30" s="15">
        <v>0</v>
      </c>
      <c r="Q30" s="16">
        <f t="shared" si="9"/>
        <v>0</v>
      </c>
      <c r="R30" s="15">
        <v>5</v>
      </c>
      <c r="S30" s="16">
        <f t="shared" si="10"/>
        <v>725</v>
      </c>
      <c r="T30" s="15">
        <v>4</v>
      </c>
      <c r="U30" s="16">
        <f t="shared" si="11"/>
        <v>560</v>
      </c>
      <c r="V30" s="15">
        <v>4</v>
      </c>
      <c r="W30" s="16">
        <f t="shared" si="12"/>
        <v>260</v>
      </c>
      <c r="X30" s="15">
        <v>10</v>
      </c>
      <c r="Y30" s="16">
        <f t="shared" si="13"/>
        <v>720</v>
      </c>
      <c r="Z30" s="15">
        <v>0</v>
      </c>
      <c r="AA30" s="16">
        <f t="shared" si="14"/>
        <v>0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0</v>
      </c>
      <c r="AI30" s="16">
        <f t="shared" si="18"/>
        <v>0</v>
      </c>
      <c r="AJ30" s="15">
        <v>0</v>
      </c>
      <c r="AK30" s="16">
        <f t="shared" si="19"/>
        <v>0</v>
      </c>
      <c r="AL30" s="15">
        <v>0</v>
      </c>
      <c r="AM30" s="16">
        <f t="shared" si="20"/>
        <v>0</v>
      </c>
      <c r="AN30" s="15">
        <v>0</v>
      </c>
      <c r="AO30" s="16">
        <f t="shared" si="21"/>
        <v>0</v>
      </c>
      <c r="AP30" s="15">
        <v>0</v>
      </c>
      <c r="AQ30" s="16">
        <f t="shared" si="22"/>
        <v>0</v>
      </c>
      <c r="AR30" s="15">
        <v>0</v>
      </c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2</v>
      </c>
      <c r="AY30" s="16">
        <f t="shared" si="26"/>
        <v>220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0</v>
      </c>
      <c r="BK30" s="16">
        <f t="shared" si="32"/>
        <v>0</v>
      </c>
      <c r="BL30" s="15">
        <v>0</v>
      </c>
      <c r="BM30" s="16">
        <f t="shared" si="0"/>
        <v>0</v>
      </c>
      <c r="BN30" s="15">
        <v>0</v>
      </c>
      <c r="BO30" s="16">
        <f t="shared" si="33"/>
        <v>0</v>
      </c>
      <c r="BP30" s="15">
        <v>0</v>
      </c>
      <c r="BQ30" s="16">
        <f t="shared" si="34"/>
        <v>0</v>
      </c>
      <c r="BR30" s="22">
        <f t="shared" si="1"/>
        <v>3175</v>
      </c>
      <c r="BS30" s="55">
        <v>30</v>
      </c>
      <c r="BT30">
        <v>28</v>
      </c>
      <c r="BU30" s="47">
        <f t="shared" si="35"/>
        <v>2534.323116219668</v>
      </c>
      <c r="BV30" s="47">
        <f t="shared" si="36"/>
        <v>202.74584929757344</v>
      </c>
      <c r="BW30" s="47">
        <f t="shared" si="37"/>
        <v>437.93103448275861</v>
      </c>
      <c r="BX30" s="47">
        <f t="shared" si="38"/>
        <v>3175</v>
      </c>
    </row>
    <row r="31" spans="1:76" ht="15" thickBot="1" x14ac:dyDescent="0.35">
      <c r="A31" s="14" t="s">
        <v>63</v>
      </c>
      <c r="B31" s="15">
        <v>0</v>
      </c>
      <c r="C31" s="16">
        <f t="shared" si="2"/>
        <v>0</v>
      </c>
      <c r="D31" s="15">
        <v>7</v>
      </c>
      <c r="E31" s="16">
        <f t="shared" si="3"/>
        <v>189</v>
      </c>
      <c r="F31" s="15">
        <v>0</v>
      </c>
      <c r="G31" s="16">
        <f t="shared" si="4"/>
        <v>0</v>
      </c>
      <c r="H31" s="15">
        <v>1</v>
      </c>
      <c r="I31" s="16">
        <f t="shared" si="5"/>
        <v>70</v>
      </c>
      <c r="J31" s="15"/>
      <c r="K31" s="16">
        <f t="shared" si="6"/>
        <v>0</v>
      </c>
      <c r="L31" s="15">
        <v>1</v>
      </c>
      <c r="M31" s="16">
        <f t="shared" si="39"/>
        <v>71</v>
      </c>
      <c r="N31" s="15">
        <v>0</v>
      </c>
      <c r="O31" s="16">
        <f t="shared" si="8"/>
        <v>0</v>
      </c>
      <c r="P31" s="15">
        <v>0</v>
      </c>
      <c r="Q31" s="16">
        <f t="shared" si="9"/>
        <v>0</v>
      </c>
      <c r="R31" s="15">
        <v>1</v>
      </c>
      <c r="S31" s="16">
        <f t="shared" si="10"/>
        <v>145</v>
      </c>
      <c r="T31" s="15">
        <v>6</v>
      </c>
      <c r="U31" s="16">
        <f t="shared" si="11"/>
        <v>840</v>
      </c>
      <c r="V31" s="15">
        <v>2</v>
      </c>
      <c r="W31" s="16">
        <f t="shared" si="12"/>
        <v>130</v>
      </c>
      <c r="X31" s="15">
        <v>7</v>
      </c>
      <c r="Y31" s="16">
        <f t="shared" si="13"/>
        <v>504</v>
      </c>
      <c r="Z31" s="15">
        <v>1</v>
      </c>
      <c r="AA31" s="16">
        <f t="shared" si="14"/>
        <v>88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0</v>
      </c>
      <c r="AI31" s="16">
        <f t="shared" si="18"/>
        <v>0</v>
      </c>
      <c r="AJ31" s="15">
        <v>0</v>
      </c>
      <c r="AK31" s="16">
        <f t="shared" si="19"/>
        <v>0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0</v>
      </c>
      <c r="AQ31" s="16">
        <f t="shared" si="22"/>
        <v>0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0</v>
      </c>
      <c r="BK31" s="16">
        <f t="shared" si="32"/>
        <v>0</v>
      </c>
      <c r="BL31" s="15">
        <v>1</v>
      </c>
      <c r="BM31" s="16">
        <f t="shared" si="0"/>
        <v>72</v>
      </c>
      <c r="BN31" s="15">
        <v>0</v>
      </c>
      <c r="BO31" s="16">
        <f t="shared" si="33"/>
        <v>0</v>
      </c>
      <c r="BP31" s="15">
        <v>0</v>
      </c>
      <c r="BQ31" s="16">
        <f t="shared" si="34"/>
        <v>0</v>
      </c>
      <c r="BR31" s="22">
        <f t="shared" si="1"/>
        <v>2109</v>
      </c>
      <c r="BS31" s="55">
        <v>18</v>
      </c>
      <c r="BT31">
        <v>29</v>
      </c>
      <c r="BU31" s="47">
        <f t="shared" si="35"/>
        <v>1683.4291187739464</v>
      </c>
      <c r="BV31" s="47">
        <f>BU31*(0.08)</f>
        <v>134.67432950191571</v>
      </c>
      <c r="BW31" s="47">
        <f t="shared" si="37"/>
        <v>290.89655172413796</v>
      </c>
      <c r="BX31" s="47">
        <f t="shared" si="38"/>
        <v>2109</v>
      </c>
    </row>
    <row r="32" spans="1:76" ht="15" thickBot="1" x14ac:dyDescent="0.35">
      <c r="A32" s="14" t="s">
        <v>64</v>
      </c>
      <c r="B32" s="15">
        <v>0</v>
      </c>
      <c r="C32" s="16">
        <f t="shared" si="2"/>
        <v>0</v>
      </c>
      <c r="D32" s="15">
        <v>1</v>
      </c>
      <c r="E32" s="16">
        <f t="shared" si="3"/>
        <v>27</v>
      </c>
      <c r="F32" s="15">
        <v>0</v>
      </c>
      <c r="G32" s="16">
        <f t="shared" si="4"/>
        <v>0</v>
      </c>
      <c r="H32" s="15">
        <v>3</v>
      </c>
      <c r="I32" s="16">
        <f t="shared" si="5"/>
        <v>210</v>
      </c>
      <c r="J32" s="15"/>
      <c r="K32" s="16">
        <f t="shared" si="6"/>
        <v>0</v>
      </c>
      <c r="L32" s="15">
        <v>9</v>
      </c>
      <c r="M32" s="16">
        <f t="shared" si="39"/>
        <v>639</v>
      </c>
      <c r="N32" s="15">
        <v>0</v>
      </c>
      <c r="O32" s="16">
        <f t="shared" si="8"/>
        <v>0</v>
      </c>
      <c r="P32" s="15">
        <v>0</v>
      </c>
      <c r="Q32" s="16">
        <f t="shared" si="9"/>
        <v>0</v>
      </c>
      <c r="R32" s="15">
        <v>3</v>
      </c>
      <c r="S32" s="16">
        <f t="shared" si="10"/>
        <v>435</v>
      </c>
      <c r="T32" s="15">
        <v>1</v>
      </c>
      <c r="U32" s="16">
        <f t="shared" si="11"/>
        <v>140</v>
      </c>
      <c r="V32" s="15">
        <v>0</v>
      </c>
      <c r="W32" s="16">
        <f t="shared" si="12"/>
        <v>0</v>
      </c>
      <c r="X32" s="15">
        <v>5</v>
      </c>
      <c r="Y32" s="16">
        <f t="shared" si="13"/>
        <v>360</v>
      </c>
      <c r="Z32" s="15">
        <v>0</v>
      </c>
      <c r="AA32" s="16">
        <f t="shared" si="14"/>
        <v>0</v>
      </c>
      <c r="AB32" s="15">
        <v>0</v>
      </c>
      <c r="AC32" s="16">
        <f t="shared" si="15"/>
        <v>0</v>
      </c>
      <c r="AD32" s="15"/>
      <c r="AE32" s="16">
        <f t="shared" si="16"/>
        <v>0</v>
      </c>
      <c r="AF32" s="15">
        <v>0</v>
      </c>
      <c r="AG32" s="16">
        <f t="shared" si="17"/>
        <v>0</v>
      </c>
      <c r="AH32" s="15">
        <v>0</v>
      </c>
      <c r="AI32" s="16">
        <f t="shared" si="18"/>
        <v>0</v>
      </c>
      <c r="AJ32" s="15">
        <v>1</v>
      </c>
      <c r="AK32" s="16">
        <f t="shared" si="19"/>
        <v>145</v>
      </c>
      <c r="AL32" s="15">
        <v>0</v>
      </c>
      <c r="AM32" s="16">
        <f t="shared" si="20"/>
        <v>0</v>
      </c>
      <c r="AN32" s="15">
        <v>0</v>
      </c>
      <c r="AO32" s="16">
        <f t="shared" si="21"/>
        <v>0</v>
      </c>
      <c r="AP32" s="15">
        <v>0</v>
      </c>
      <c r="AQ32" s="16">
        <f t="shared" si="22"/>
        <v>0</v>
      </c>
      <c r="AR32" s="15">
        <v>0</v>
      </c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>
        <v>0</v>
      </c>
      <c r="AY32" s="16">
        <f t="shared" si="26"/>
        <v>0</v>
      </c>
      <c r="AZ32" s="15">
        <v>0</v>
      </c>
      <c r="BA32" s="16">
        <f t="shared" si="27"/>
        <v>0</v>
      </c>
      <c r="BB32" s="15">
        <v>0</v>
      </c>
      <c r="BC32" s="16">
        <f t="shared" si="28"/>
        <v>0</v>
      </c>
      <c r="BD32" s="15">
        <v>0</v>
      </c>
      <c r="BE32" s="16">
        <f t="shared" si="29"/>
        <v>0</v>
      </c>
      <c r="BF32" s="15">
        <v>0</v>
      </c>
      <c r="BG32" s="16">
        <f t="shared" si="30"/>
        <v>0</v>
      </c>
      <c r="BH32" s="15">
        <v>0</v>
      </c>
      <c r="BI32" s="16">
        <f t="shared" si="31"/>
        <v>0</v>
      </c>
      <c r="BJ32" s="15">
        <v>0</v>
      </c>
      <c r="BK32" s="16">
        <f t="shared" si="32"/>
        <v>0</v>
      </c>
      <c r="BL32" s="15">
        <v>0</v>
      </c>
      <c r="BM32" s="16">
        <f t="shared" si="0"/>
        <v>0</v>
      </c>
      <c r="BN32" s="15">
        <v>0</v>
      </c>
      <c r="BO32" s="16">
        <f t="shared" si="33"/>
        <v>0</v>
      </c>
      <c r="BP32" s="15">
        <v>0</v>
      </c>
      <c r="BQ32" s="16">
        <f t="shared" si="34"/>
        <v>0</v>
      </c>
      <c r="BR32" s="22">
        <f t="shared" si="1"/>
        <v>1956</v>
      </c>
      <c r="BS32" s="55">
        <v>18</v>
      </c>
      <c r="BT32">
        <v>30</v>
      </c>
      <c r="BU32" s="47">
        <f t="shared" si="35"/>
        <v>1561.3026819923373</v>
      </c>
      <c r="BV32" s="47">
        <f t="shared" si="36"/>
        <v>124.90421455938699</v>
      </c>
      <c r="BW32" s="47">
        <f t="shared" si="37"/>
        <v>269.79310344827587</v>
      </c>
      <c r="BX32" s="47">
        <f t="shared" si="38"/>
        <v>1956</v>
      </c>
    </row>
    <row r="33" spans="1:76" ht="15" thickBot="1" x14ac:dyDescent="0.35">
      <c r="A33" s="14" t="s">
        <v>65</v>
      </c>
      <c r="B33" s="36"/>
      <c r="C33" s="37">
        <f t="shared" si="2"/>
        <v>0</v>
      </c>
      <c r="D33" s="36"/>
      <c r="E33" s="37">
        <f t="shared" si="3"/>
        <v>0</v>
      </c>
      <c r="F33" s="36"/>
      <c r="G33" s="37">
        <f t="shared" si="4"/>
        <v>0</v>
      </c>
      <c r="H33" s="36"/>
      <c r="I33" s="37">
        <f t="shared" si="5"/>
        <v>0</v>
      </c>
      <c r="J33" s="36"/>
      <c r="K33" s="37">
        <f t="shared" si="6"/>
        <v>0</v>
      </c>
      <c r="L33" s="36"/>
      <c r="M33" s="37">
        <f t="shared" si="39"/>
        <v>0</v>
      </c>
      <c r="N33" s="36"/>
      <c r="O33" s="37">
        <f t="shared" si="8"/>
        <v>0</v>
      </c>
      <c r="P33" s="36"/>
      <c r="Q33" s="37">
        <f t="shared" si="9"/>
        <v>0</v>
      </c>
      <c r="R33" s="36"/>
      <c r="S33" s="37">
        <f t="shared" si="10"/>
        <v>0</v>
      </c>
      <c r="T33" s="36"/>
      <c r="U33" s="37">
        <f t="shared" si="11"/>
        <v>0</v>
      </c>
      <c r="V33" s="36"/>
      <c r="W33" s="37">
        <f t="shared" si="12"/>
        <v>0</v>
      </c>
      <c r="X33" s="36"/>
      <c r="Y33" s="37">
        <f t="shared" si="13"/>
        <v>0</v>
      </c>
      <c r="Z33" s="36"/>
      <c r="AA33" s="37">
        <f t="shared" si="14"/>
        <v>0</v>
      </c>
      <c r="AB33" s="36"/>
      <c r="AC33" s="37">
        <f t="shared" si="15"/>
        <v>0</v>
      </c>
      <c r="AD33" s="36"/>
      <c r="AE33" s="37">
        <f t="shared" si="16"/>
        <v>0</v>
      </c>
      <c r="AF33" s="36"/>
      <c r="AG33" s="37">
        <f t="shared" si="17"/>
        <v>0</v>
      </c>
      <c r="AH33" s="36"/>
      <c r="AI33" s="37">
        <f t="shared" si="18"/>
        <v>0</v>
      </c>
      <c r="AJ33" s="36"/>
      <c r="AK33" s="37">
        <f t="shared" si="19"/>
        <v>0</v>
      </c>
      <c r="AL33" s="36"/>
      <c r="AM33" s="37">
        <f t="shared" si="20"/>
        <v>0</v>
      </c>
      <c r="AN33" s="36"/>
      <c r="AO33" s="37">
        <f t="shared" si="21"/>
        <v>0</v>
      </c>
      <c r="AP33" s="36"/>
      <c r="AQ33" s="37">
        <f t="shared" si="22"/>
        <v>0</v>
      </c>
      <c r="AR33" s="36"/>
      <c r="AS33" s="37">
        <f t="shared" si="23"/>
        <v>0</v>
      </c>
      <c r="AT33" s="36"/>
      <c r="AU33" s="37">
        <f t="shared" si="24"/>
        <v>0</v>
      </c>
      <c r="AV33" s="36"/>
      <c r="AW33" s="37">
        <f t="shared" si="25"/>
        <v>0</v>
      </c>
      <c r="AX33" s="36"/>
      <c r="AY33" s="37">
        <f t="shared" si="26"/>
        <v>0</v>
      </c>
      <c r="AZ33" s="36"/>
      <c r="BA33" s="37">
        <f t="shared" si="27"/>
        <v>0</v>
      </c>
      <c r="BB33" s="36"/>
      <c r="BC33" s="37">
        <f t="shared" si="28"/>
        <v>0</v>
      </c>
      <c r="BD33" s="36"/>
      <c r="BE33" s="37">
        <f t="shared" si="29"/>
        <v>0</v>
      </c>
      <c r="BF33" s="36"/>
      <c r="BG33" s="37">
        <f t="shared" si="30"/>
        <v>0</v>
      </c>
      <c r="BH33" s="36"/>
      <c r="BI33" s="37">
        <f t="shared" si="31"/>
        <v>0</v>
      </c>
      <c r="BJ33" s="36"/>
      <c r="BK33" s="37">
        <f t="shared" si="32"/>
        <v>0</v>
      </c>
      <c r="BL33" s="36"/>
      <c r="BM33" s="37">
        <f t="shared" si="0"/>
        <v>0</v>
      </c>
      <c r="BN33" s="36"/>
      <c r="BO33" s="37">
        <f t="shared" si="33"/>
        <v>0</v>
      </c>
      <c r="BP33" s="36"/>
      <c r="BQ33" s="37">
        <f t="shared" si="34"/>
        <v>0</v>
      </c>
      <c r="BR33" s="25">
        <f t="shared" si="1"/>
        <v>0</v>
      </c>
      <c r="BS33" s="56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47">
        <f t="shared" si="38"/>
        <v>0</v>
      </c>
    </row>
    <row r="34" spans="1:76" ht="15" thickBot="1" x14ac:dyDescent="0.35">
      <c r="A34" s="14" t="s">
        <v>66</v>
      </c>
      <c r="B34" s="17">
        <f>SUM(B3:B33)</f>
        <v>23</v>
      </c>
      <c r="C34" s="18">
        <f>SUM(C3:C33)</f>
        <v>1633</v>
      </c>
      <c r="D34" s="17">
        <f>SUM(D3:D33)</f>
        <v>129</v>
      </c>
      <c r="E34" s="18">
        <f t="shared" ref="E34:O34" si="40">SUM(E3:E33)</f>
        <v>3483</v>
      </c>
      <c r="F34" s="17">
        <f t="shared" si="40"/>
        <v>10</v>
      </c>
      <c r="G34" s="18">
        <f t="shared" si="40"/>
        <v>540</v>
      </c>
      <c r="H34" s="17">
        <f t="shared" si="40"/>
        <v>88</v>
      </c>
      <c r="I34" s="18">
        <f t="shared" si="40"/>
        <v>6160</v>
      </c>
      <c r="J34" s="17">
        <f t="shared" si="40"/>
        <v>0</v>
      </c>
      <c r="K34" s="18">
        <f t="shared" si="40"/>
        <v>0</v>
      </c>
      <c r="L34" s="17">
        <f t="shared" si="40"/>
        <v>74</v>
      </c>
      <c r="M34" s="18">
        <f t="shared" si="40"/>
        <v>5254</v>
      </c>
      <c r="N34" s="17">
        <f t="shared" si="40"/>
        <v>17</v>
      </c>
      <c r="O34" s="18">
        <f t="shared" si="40"/>
        <v>2176</v>
      </c>
      <c r="P34" s="17">
        <f>SUM(P3:P33)</f>
        <v>9</v>
      </c>
      <c r="Q34" s="18">
        <f>SUM(Q3:Q33)</f>
        <v>1242</v>
      </c>
      <c r="R34" s="17">
        <f t="shared" ref="R34:AC34" si="41">SUM(R3:R33)</f>
        <v>40</v>
      </c>
      <c r="S34" s="18">
        <f t="shared" si="41"/>
        <v>5800</v>
      </c>
      <c r="T34" s="17">
        <f t="shared" si="41"/>
        <v>76</v>
      </c>
      <c r="U34" s="18">
        <f t="shared" si="41"/>
        <v>10640</v>
      </c>
      <c r="V34" s="17">
        <f t="shared" si="41"/>
        <v>38</v>
      </c>
      <c r="W34" s="18">
        <f t="shared" si="41"/>
        <v>2470</v>
      </c>
      <c r="X34" s="17">
        <f t="shared" si="41"/>
        <v>155</v>
      </c>
      <c r="Y34" s="18">
        <f t="shared" si="41"/>
        <v>11160</v>
      </c>
      <c r="Z34" s="17">
        <f t="shared" si="41"/>
        <v>10</v>
      </c>
      <c r="AA34" s="18">
        <f t="shared" si="41"/>
        <v>880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1</v>
      </c>
      <c r="AG34" s="18">
        <f t="shared" si="42"/>
        <v>170</v>
      </c>
      <c r="AH34" s="17">
        <f t="shared" si="42"/>
        <v>8</v>
      </c>
      <c r="AI34" s="18">
        <f t="shared" si="42"/>
        <v>1440</v>
      </c>
      <c r="AJ34" s="17">
        <f t="shared" si="42"/>
        <v>4</v>
      </c>
      <c r="AK34" s="18">
        <f t="shared" si="42"/>
        <v>580</v>
      </c>
      <c r="AL34" s="17">
        <f>SUM(AL3:AL33)</f>
        <v>4</v>
      </c>
      <c r="AM34" s="18">
        <f t="shared" ref="AM34:AQ34" si="43">SUM(AM3:AM33)</f>
        <v>556</v>
      </c>
      <c r="AN34" s="17">
        <f t="shared" si="43"/>
        <v>2</v>
      </c>
      <c r="AO34" s="18">
        <f t="shared" si="43"/>
        <v>44</v>
      </c>
      <c r="AP34" s="17">
        <f t="shared" si="43"/>
        <v>2</v>
      </c>
      <c r="AQ34" s="18">
        <f t="shared" si="43"/>
        <v>190</v>
      </c>
      <c r="AR34" s="17">
        <f>SUM(AR3:AR33)</f>
        <v>2</v>
      </c>
      <c r="AS34" s="18">
        <f t="shared" ref="AS34:BK34" si="44">SUM(AS3:AS33)</f>
        <v>94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8</v>
      </c>
      <c r="AY34" s="18">
        <f t="shared" si="44"/>
        <v>880</v>
      </c>
      <c r="AZ34" s="17">
        <f t="shared" si="44"/>
        <v>0</v>
      </c>
      <c r="BA34" s="18">
        <f t="shared" si="44"/>
        <v>0</v>
      </c>
      <c r="BB34" s="17">
        <f t="shared" si="44"/>
        <v>1</v>
      </c>
      <c r="BC34" s="18">
        <f t="shared" si="44"/>
        <v>88</v>
      </c>
      <c r="BD34" s="17">
        <f t="shared" si="44"/>
        <v>1</v>
      </c>
      <c r="BE34" s="18">
        <f t="shared" si="44"/>
        <v>36</v>
      </c>
      <c r="BF34" s="17">
        <f t="shared" si="44"/>
        <v>1</v>
      </c>
      <c r="BG34" s="18">
        <f t="shared" si="44"/>
        <v>9</v>
      </c>
      <c r="BH34" s="17">
        <f t="shared" si="44"/>
        <v>32</v>
      </c>
      <c r="BI34" s="18">
        <f t="shared" si="44"/>
        <v>32</v>
      </c>
      <c r="BJ34" s="17">
        <f t="shared" si="44"/>
        <v>4</v>
      </c>
      <c r="BK34" s="18">
        <f t="shared" si="44"/>
        <v>288</v>
      </c>
      <c r="BL34" s="17">
        <f>SUM(BL3:BL33)</f>
        <v>1</v>
      </c>
      <c r="BM34" s="18">
        <f>SUM(BM3:BM33)</f>
        <v>72</v>
      </c>
      <c r="BN34" s="17">
        <f t="shared" ref="BN34:BQ34" si="45">SUM(BN3:BN33)</f>
        <v>6</v>
      </c>
      <c r="BO34" s="18">
        <f t="shared" si="45"/>
        <v>390</v>
      </c>
      <c r="BP34" s="17">
        <f t="shared" si="45"/>
        <v>1</v>
      </c>
      <c r="BQ34" s="24">
        <f t="shared" si="45"/>
        <v>65</v>
      </c>
      <c r="BR34" s="26">
        <f t="shared" si="1"/>
        <v>56372</v>
      </c>
      <c r="BS34" s="57">
        <f t="shared" ref="BS34" si="46">SUM(BS3:BS33)</f>
        <v>516</v>
      </c>
      <c r="BT34" s="1"/>
      <c r="BU34" s="54">
        <f t="shared" si="35"/>
        <v>44996.807151979563</v>
      </c>
      <c r="BV34" s="54">
        <f t="shared" si="36"/>
        <v>3599.7445721583649</v>
      </c>
      <c r="BW34" s="54">
        <f t="shared" si="37"/>
        <v>7775.4482758620688</v>
      </c>
      <c r="BX34" s="54">
        <f t="shared" si="38"/>
        <v>56372</v>
      </c>
    </row>
    <row r="35" spans="1:76" ht="15.6" thickTop="1" thickBot="1" x14ac:dyDescent="0.35">
      <c r="A35" s="9" t="s">
        <v>33</v>
      </c>
      <c r="B35" s="74" t="s">
        <v>0</v>
      </c>
      <c r="C35" s="75"/>
      <c r="D35" s="74" t="s">
        <v>1</v>
      </c>
      <c r="E35" s="75"/>
      <c r="F35" s="74" t="s">
        <v>2</v>
      </c>
      <c r="G35" s="75"/>
      <c r="H35" s="74" t="s">
        <v>3</v>
      </c>
      <c r="I35" s="75"/>
      <c r="J35" s="74" t="s">
        <v>4</v>
      </c>
      <c r="K35" s="75"/>
      <c r="L35" s="74" t="s">
        <v>5</v>
      </c>
      <c r="M35" s="75"/>
      <c r="N35" s="74" t="s">
        <v>6</v>
      </c>
      <c r="O35" s="75"/>
      <c r="P35" s="74" t="s">
        <v>7</v>
      </c>
      <c r="Q35" s="75"/>
      <c r="R35" s="74" t="s">
        <v>8</v>
      </c>
      <c r="S35" s="75"/>
      <c r="T35" s="74" t="s">
        <v>9</v>
      </c>
      <c r="U35" s="75"/>
      <c r="V35" s="74" t="s">
        <v>10</v>
      </c>
      <c r="W35" s="75"/>
      <c r="X35" s="74" t="s">
        <v>11</v>
      </c>
      <c r="Y35" s="75"/>
      <c r="Z35" s="74" t="s">
        <v>12</v>
      </c>
      <c r="AA35" s="75"/>
      <c r="AB35" s="74" t="s">
        <v>13</v>
      </c>
      <c r="AC35" s="75"/>
      <c r="AD35" s="74"/>
      <c r="AE35" s="75"/>
      <c r="AF35" s="74" t="s">
        <v>15</v>
      </c>
      <c r="AG35" s="75"/>
      <c r="AH35" s="74" t="s">
        <v>16</v>
      </c>
      <c r="AI35" s="75"/>
      <c r="AJ35" s="74" t="s">
        <v>82</v>
      </c>
      <c r="AK35" s="75"/>
      <c r="AL35" s="74" t="s">
        <v>17</v>
      </c>
      <c r="AM35" s="75"/>
      <c r="AN35" s="74" t="s">
        <v>18</v>
      </c>
      <c r="AO35" s="75"/>
      <c r="AP35" s="74" t="s">
        <v>19</v>
      </c>
      <c r="AQ35" s="75"/>
      <c r="AR35" s="74"/>
      <c r="AS35" s="75"/>
      <c r="AT35" s="74" t="s">
        <v>21</v>
      </c>
      <c r="AU35" s="75"/>
      <c r="AV35" s="74"/>
      <c r="AW35" s="75"/>
      <c r="AX35" s="74" t="s">
        <v>23</v>
      </c>
      <c r="AY35" s="75"/>
      <c r="AZ35" s="74" t="s">
        <v>24</v>
      </c>
      <c r="BA35" s="75"/>
      <c r="BB35" s="74" t="s">
        <v>25</v>
      </c>
      <c r="BC35" s="75"/>
      <c r="BD35" s="74" t="s">
        <v>26</v>
      </c>
      <c r="BE35" s="75"/>
      <c r="BF35" s="74" t="s">
        <v>27</v>
      </c>
      <c r="BG35" s="75"/>
      <c r="BH35" s="74" t="s">
        <v>28</v>
      </c>
      <c r="BI35" s="75"/>
      <c r="BJ35" s="74" t="s">
        <v>29</v>
      </c>
      <c r="BK35" s="75"/>
      <c r="BL35" s="74" t="s">
        <v>30</v>
      </c>
      <c r="BM35" s="75"/>
      <c r="BN35" s="74" t="s">
        <v>31</v>
      </c>
      <c r="BO35" s="75"/>
      <c r="BP35" s="74" t="s">
        <v>32</v>
      </c>
      <c r="BQ35" s="76"/>
    </row>
    <row r="36" spans="1:76" ht="15" thickTop="1" x14ac:dyDescent="0.3"/>
  </sheetData>
  <mergeCells count="70"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36"/>
  <sheetViews>
    <sheetView topLeftCell="BC1" workbookViewId="0">
      <selection activeCell="BS1" sqref="BS1:BS2"/>
    </sheetView>
  </sheetViews>
  <sheetFormatPr baseColWidth="10" defaultRowHeight="14.4" x14ac:dyDescent="0.3"/>
  <cols>
    <col min="71" max="71" width="11.5546875" style="58"/>
  </cols>
  <sheetData>
    <row r="1" spans="1:76" ht="15.6" thickTop="1" thickBot="1" x14ac:dyDescent="0.35">
      <c r="A1" s="11" t="s">
        <v>33</v>
      </c>
      <c r="B1" s="74" t="s">
        <v>0</v>
      </c>
      <c r="C1" s="75"/>
      <c r="D1" s="74" t="s">
        <v>1</v>
      </c>
      <c r="E1" s="75"/>
      <c r="F1" s="74" t="s">
        <v>2</v>
      </c>
      <c r="G1" s="75"/>
      <c r="H1" s="9" t="s">
        <v>3</v>
      </c>
      <c r="I1" s="9"/>
      <c r="J1" s="74"/>
      <c r="K1" s="75"/>
      <c r="L1" s="74" t="s">
        <v>5</v>
      </c>
      <c r="M1" s="75"/>
      <c r="N1" s="74" t="s">
        <v>6</v>
      </c>
      <c r="O1" s="75"/>
      <c r="P1" s="74" t="s">
        <v>7</v>
      </c>
      <c r="Q1" s="75"/>
      <c r="R1" s="74" t="s">
        <v>8</v>
      </c>
      <c r="S1" s="75"/>
      <c r="T1" s="74" t="s">
        <v>9</v>
      </c>
      <c r="U1" s="75"/>
      <c r="V1" s="74" t="s">
        <v>10</v>
      </c>
      <c r="W1" s="75"/>
      <c r="X1" s="74" t="s">
        <v>11</v>
      </c>
      <c r="Y1" s="75"/>
      <c r="Z1" s="74" t="s">
        <v>12</v>
      </c>
      <c r="AA1" s="75"/>
      <c r="AB1" s="74" t="s">
        <v>13</v>
      </c>
      <c r="AC1" s="75"/>
      <c r="AD1" s="74"/>
      <c r="AE1" s="75"/>
      <c r="AF1" s="74" t="s">
        <v>15</v>
      </c>
      <c r="AG1" s="75"/>
      <c r="AH1" s="74" t="s">
        <v>16</v>
      </c>
      <c r="AI1" s="75"/>
      <c r="AJ1" s="74" t="s">
        <v>82</v>
      </c>
      <c r="AK1" s="75"/>
      <c r="AL1" s="74" t="s">
        <v>17</v>
      </c>
      <c r="AM1" s="75"/>
      <c r="AN1" s="74" t="s">
        <v>18</v>
      </c>
      <c r="AO1" s="75"/>
      <c r="AP1" s="74" t="s">
        <v>19</v>
      </c>
      <c r="AQ1" s="75"/>
      <c r="AR1" s="74" t="s">
        <v>20</v>
      </c>
      <c r="AS1" s="75"/>
      <c r="AT1" s="74"/>
      <c r="AU1" s="75"/>
      <c r="AV1" s="74"/>
      <c r="AW1" s="75"/>
      <c r="AX1" s="74" t="s">
        <v>23</v>
      </c>
      <c r="AY1" s="75"/>
      <c r="AZ1" s="74" t="s">
        <v>24</v>
      </c>
      <c r="BA1" s="75"/>
      <c r="BB1" s="74" t="s">
        <v>25</v>
      </c>
      <c r="BC1" s="75"/>
      <c r="BD1" s="74" t="s">
        <v>26</v>
      </c>
      <c r="BE1" s="75"/>
      <c r="BF1" s="74" t="s">
        <v>27</v>
      </c>
      <c r="BG1" s="75"/>
      <c r="BH1" s="74" t="s">
        <v>28</v>
      </c>
      <c r="BI1" s="75"/>
      <c r="BJ1" s="74" t="s">
        <v>29</v>
      </c>
      <c r="BK1" s="75"/>
      <c r="BL1" s="74" t="s">
        <v>30</v>
      </c>
      <c r="BM1" s="75"/>
      <c r="BN1" s="74" t="s">
        <v>31</v>
      </c>
      <c r="BO1" s="75"/>
      <c r="BP1" s="74" t="s">
        <v>32</v>
      </c>
      <c r="BQ1" s="81"/>
      <c r="BR1" s="79" t="s">
        <v>66</v>
      </c>
      <c r="BS1" s="79" t="s">
        <v>67</v>
      </c>
      <c r="BT1" s="82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71</v>
      </c>
      <c r="C2" s="3"/>
      <c r="D2" s="35">
        <v>27</v>
      </c>
      <c r="E2" s="3"/>
      <c r="F2" s="4">
        <v>54</v>
      </c>
      <c r="G2" s="5"/>
      <c r="H2" s="6">
        <v>70</v>
      </c>
      <c r="I2" s="7"/>
      <c r="J2" s="6"/>
      <c r="K2" s="8"/>
      <c r="L2" s="6">
        <v>71</v>
      </c>
      <c r="M2" s="8"/>
      <c r="N2" s="6">
        <v>128</v>
      </c>
      <c r="O2" s="8"/>
      <c r="P2" s="6">
        <v>138</v>
      </c>
      <c r="Q2" s="7"/>
      <c r="R2" s="6">
        <v>145</v>
      </c>
      <c r="S2" s="7"/>
      <c r="T2" s="6">
        <v>140</v>
      </c>
      <c r="U2" s="7"/>
      <c r="V2" s="6">
        <v>65</v>
      </c>
      <c r="W2" s="7"/>
      <c r="X2" s="6">
        <v>72</v>
      </c>
      <c r="Y2" s="8"/>
      <c r="Z2" s="6">
        <v>88</v>
      </c>
      <c r="AA2" s="7"/>
      <c r="AB2" s="6">
        <v>290</v>
      </c>
      <c r="AC2" s="8"/>
      <c r="AD2" s="6"/>
      <c r="AE2" s="2"/>
      <c r="AF2" s="6">
        <v>170</v>
      </c>
      <c r="AG2" s="8"/>
      <c r="AH2" s="6">
        <v>180</v>
      </c>
      <c r="AI2" s="7"/>
      <c r="AJ2" s="6">
        <v>145</v>
      </c>
      <c r="AK2" s="7"/>
      <c r="AL2" s="6">
        <v>139</v>
      </c>
      <c r="AM2" s="7"/>
      <c r="AN2" s="6">
        <v>22</v>
      </c>
      <c r="AO2" s="7"/>
      <c r="AP2" s="6">
        <v>95</v>
      </c>
      <c r="AQ2" s="7"/>
      <c r="AR2" s="6">
        <v>47</v>
      </c>
      <c r="AS2" s="7"/>
      <c r="AT2" s="6">
        <v>0</v>
      </c>
      <c r="AU2" s="7"/>
      <c r="AV2" s="6">
        <v>0</v>
      </c>
      <c r="AW2" s="7"/>
      <c r="AX2" s="6">
        <v>110</v>
      </c>
      <c r="AY2" s="7"/>
      <c r="AZ2" s="6">
        <v>63</v>
      </c>
      <c r="BA2" s="7"/>
      <c r="BB2" s="6">
        <v>88</v>
      </c>
      <c r="BC2" s="7"/>
      <c r="BD2" s="6">
        <v>36</v>
      </c>
      <c r="BE2" s="7"/>
      <c r="BF2" s="6">
        <v>9</v>
      </c>
      <c r="BG2" s="7"/>
      <c r="BH2" s="6">
        <v>1</v>
      </c>
      <c r="BI2" s="7"/>
      <c r="BJ2" s="6">
        <v>72</v>
      </c>
      <c r="BK2" s="7"/>
      <c r="BL2" s="6">
        <v>72</v>
      </c>
      <c r="BM2" s="7"/>
      <c r="BN2" s="6">
        <v>65</v>
      </c>
      <c r="BO2" s="7"/>
      <c r="BP2" s="6">
        <v>65</v>
      </c>
      <c r="BQ2" s="2"/>
      <c r="BR2" s="80"/>
      <c r="BS2" s="80"/>
      <c r="BT2" s="83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0</v>
      </c>
      <c r="C3" s="20">
        <f>$B$2*B3</f>
        <v>0</v>
      </c>
      <c r="D3" s="19">
        <v>0</v>
      </c>
      <c r="E3" s="20">
        <f>$D$2*D3</f>
        <v>0</v>
      </c>
      <c r="F3" s="19">
        <v>0</v>
      </c>
      <c r="G3" s="20">
        <f>$F$2*F3</f>
        <v>0</v>
      </c>
      <c r="H3" s="19">
        <v>0</v>
      </c>
      <c r="I3" s="20">
        <f>$H$2*H3</f>
        <v>0</v>
      </c>
      <c r="J3" s="19">
        <v>0</v>
      </c>
      <c r="K3" s="20">
        <f>$J$2*J3</f>
        <v>0</v>
      </c>
      <c r="L3" s="19">
        <v>0</v>
      </c>
      <c r="M3" s="20">
        <f>$L$2*L3</f>
        <v>0</v>
      </c>
      <c r="N3" s="19">
        <v>0</v>
      </c>
      <c r="O3" s="20">
        <f>$N$2*N3</f>
        <v>0</v>
      </c>
      <c r="P3" s="19">
        <v>0</v>
      </c>
      <c r="Q3" s="20">
        <f>$P$2*P3</f>
        <v>0</v>
      </c>
      <c r="R3" s="19">
        <v>0</v>
      </c>
      <c r="S3" s="20">
        <f>$R$2*R3</f>
        <v>0</v>
      </c>
      <c r="T3" s="19">
        <v>0</v>
      </c>
      <c r="U3" s="20">
        <f>$T$2*T3</f>
        <v>0</v>
      </c>
      <c r="V3" s="19">
        <v>0</v>
      </c>
      <c r="W3" s="20">
        <f>$V$2*V3</f>
        <v>0</v>
      </c>
      <c r="X3" s="19">
        <v>0</v>
      </c>
      <c r="Y3" s="20">
        <f>$X$2*X3</f>
        <v>0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>
        <v>0</v>
      </c>
      <c r="AE3" s="20">
        <f>$AD$2*AD3</f>
        <v>0</v>
      </c>
      <c r="AF3" s="19">
        <v>0</v>
      </c>
      <c r="AG3" s="20">
        <f>$AF$2*AF3</f>
        <v>0</v>
      </c>
      <c r="AH3" s="19">
        <v>0</v>
      </c>
      <c r="AI3" s="20">
        <f>$AH$2*AH3</f>
        <v>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0</v>
      </c>
      <c r="AQ3" s="20">
        <f>$AP$2*AP3</f>
        <v>0</v>
      </c>
      <c r="AR3" s="19">
        <v>0</v>
      </c>
      <c r="AS3" s="20">
        <f>$AR$2*AR3</f>
        <v>0</v>
      </c>
      <c r="AT3" s="19">
        <v>0</v>
      </c>
      <c r="AU3" s="20">
        <f>$AT$2*AT3</f>
        <v>0</v>
      </c>
      <c r="AV3" s="19">
        <v>0</v>
      </c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0</v>
      </c>
      <c r="BQ3" s="20">
        <f>$BP$2*BP3</f>
        <v>0</v>
      </c>
      <c r="BR3" s="22">
        <f t="shared" ref="BR3:BR34" si="1">BQ3+BO3+BM3+BK3+BI3+BG3+BE3+BC3+BA3+AY3+AW3+AU3+AS3+AQ3+AO3+AM3+AK3+AI3+AG3+AE3+AC3+AA3+Y3+W3+U3+S3+Q3+O3+M3+K3+I3+G3+E3+C3</f>
        <v>0</v>
      </c>
      <c r="BS3" s="55"/>
      <c r="BT3">
        <v>1</v>
      </c>
      <c r="BU3" s="47">
        <f>BR3/(1.08)/(1.16)</f>
        <v>0</v>
      </c>
      <c r="BV3" s="47">
        <f>BU3*(0.08)</f>
        <v>0</v>
      </c>
      <c r="BW3" s="47">
        <f>(BU3+BV3)*(0.16)</f>
        <v>0</v>
      </c>
      <c r="BX3" s="47">
        <f>BU3+BV3+BW3</f>
        <v>0</v>
      </c>
    </row>
    <row r="4" spans="1:76" ht="15" thickBot="1" x14ac:dyDescent="0.35">
      <c r="A4" s="14" t="s">
        <v>36</v>
      </c>
      <c r="B4" s="15">
        <v>3</v>
      </c>
      <c r="C4" s="16">
        <f t="shared" ref="C4:C33" si="2">$B$2*B4</f>
        <v>213</v>
      </c>
      <c r="D4" s="15">
        <v>1</v>
      </c>
      <c r="E4" s="16">
        <f t="shared" ref="E4:E33" si="3">$D$2*D4</f>
        <v>27</v>
      </c>
      <c r="F4" s="15">
        <v>1</v>
      </c>
      <c r="G4" s="16">
        <f t="shared" ref="G4:G33" si="4">$F$2*F4</f>
        <v>54</v>
      </c>
      <c r="H4" s="15">
        <v>3</v>
      </c>
      <c r="I4" s="16">
        <f t="shared" ref="I4:I33" si="5">$H$2*H4</f>
        <v>210</v>
      </c>
      <c r="J4" s="15"/>
      <c r="K4" s="16">
        <f t="shared" ref="K4:K33" si="6">$J$2*J4</f>
        <v>0</v>
      </c>
      <c r="L4" s="15">
        <v>5</v>
      </c>
      <c r="M4" s="16">
        <f t="shared" ref="M4:M9" si="7">$L$2*L4</f>
        <v>355</v>
      </c>
      <c r="N4" s="15">
        <v>0</v>
      </c>
      <c r="O4" s="16">
        <f t="shared" ref="O4:O33" si="8">$N$2*N4</f>
        <v>0</v>
      </c>
      <c r="P4" s="15">
        <v>0</v>
      </c>
      <c r="Q4" s="16">
        <f t="shared" ref="Q4:Q33" si="9">$P$2*P4</f>
        <v>0</v>
      </c>
      <c r="R4" s="15">
        <v>2</v>
      </c>
      <c r="S4" s="16">
        <f t="shared" ref="S4:S33" si="10">$R$2*R4</f>
        <v>290</v>
      </c>
      <c r="T4" s="15">
        <v>5</v>
      </c>
      <c r="U4" s="16">
        <f t="shared" ref="U4:U33" si="11">$T$2*T4</f>
        <v>700</v>
      </c>
      <c r="V4" s="15">
        <v>4</v>
      </c>
      <c r="W4" s="16">
        <f t="shared" ref="W4:W33" si="12">$V$2*V4</f>
        <v>260</v>
      </c>
      <c r="X4" s="15">
        <v>3</v>
      </c>
      <c r="Y4" s="16">
        <f t="shared" ref="Y4:Y33" si="13">$X$2*X4</f>
        <v>216</v>
      </c>
      <c r="Z4" s="15">
        <v>0</v>
      </c>
      <c r="AA4" s="16">
        <f t="shared" ref="AA4:AA33" si="14">$Z$2*Z4</f>
        <v>0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0</v>
      </c>
      <c r="AI4" s="16">
        <f t="shared" ref="AI4:AI33" si="18">$AH$2*AH4</f>
        <v>0</v>
      </c>
      <c r="AJ4" s="15">
        <v>0</v>
      </c>
      <c r="AK4" s="16">
        <f t="shared" ref="AK4:AK33" si="19">$AJ$2*AJ4</f>
        <v>0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0</v>
      </c>
      <c r="AQ4" s="16">
        <f t="shared" ref="AQ4:AQ33" si="22">$AP$2*AP4</f>
        <v>0</v>
      </c>
      <c r="AR4" s="15">
        <v>0</v>
      </c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0</v>
      </c>
      <c r="AY4" s="16">
        <f t="shared" ref="AY4:AY33" si="26">$AX$2*AX4</f>
        <v>0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0</v>
      </c>
      <c r="BG4" s="16">
        <f t="shared" ref="BG4:BG33" si="30">$BF$2*BF4</f>
        <v>0</v>
      </c>
      <c r="BH4" s="15">
        <v>15</v>
      </c>
      <c r="BI4" s="16">
        <f t="shared" ref="BI4:BI33" si="31">$BH$2*BH4</f>
        <v>15</v>
      </c>
      <c r="BJ4" s="15">
        <v>0</v>
      </c>
      <c r="BK4" s="16">
        <f t="shared" ref="BK4:BK33" si="32">$BJ$2*BJ4</f>
        <v>0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0</v>
      </c>
      <c r="BQ4" s="16">
        <f t="shared" ref="BQ4:BQ33" si="34">$BP$2*BP4</f>
        <v>0</v>
      </c>
      <c r="BR4" s="22">
        <f t="shared" si="1"/>
        <v>2340</v>
      </c>
      <c r="BS4" s="55">
        <v>21</v>
      </c>
      <c r="BT4">
        <v>2</v>
      </c>
      <c r="BU4" s="47">
        <f t="shared" ref="BU4:BU34" si="35">BR4/(1.08)/(1.16)</f>
        <v>1867.816091954023</v>
      </c>
      <c r="BV4" s="47">
        <f t="shared" ref="BV4:BV34" si="36">BU4*(0.08)</f>
        <v>149.42528735632183</v>
      </c>
      <c r="BW4" s="47">
        <f t="shared" ref="BW4:BW34" si="37">(BU4+BV4)*(0.16)</f>
        <v>322.75862068965517</v>
      </c>
      <c r="BX4" s="47">
        <f t="shared" ref="BX4:BX34" si="38">BU4+BV4+BW4</f>
        <v>2340</v>
      </c>
    </row>
    <row r="5" spans="1:76" ht="15" thickBot="1" x14ac:dyDescent="0.35">
      <c r="A5" s="14" t="s">
        <v>37</v>
      </c>
      <c r="B5" s="15">
        <v>0</v>
      </c>
      <c r="C5" s="16">
        <f t="shared" si="2"/>
        <v>0</v>
      </c>
      <c r="D5" s="15">
        <v>5</v>
      </c>
      <c r="E5" s="16">
        <f t="shared" si="3"/>
        <v>135</v>
      </c>
      <c r="F5" s="15">
        <v>3</v>
      </c>
      <c r="G5" s="16">
        <f>$F$2*F5</f>
        <v>162</v>
      </c>
      <c r="H5" s="15">
        <v>2</v>
      </c>
      <c r="I5" s="16">
        <f t="shared" si="5"/>
        <v>140</v>
      </c>
      <c r="J5" s="15"/>
      <c r="K5" s="16">
        <f t="shared" si="6"/>
        <v>0</v>
      </c>
      <c r="L5" s="15">
        <v>1</v>
      </c>
      <c r="M5" s="16">
        <f t="shared" si="7"/>
        <v>71</v>
      </c>
      <c r="N5" s="15">
        <v>0</v>
      </c>
      <c r="O5" s="16">
        <f t="shared" si="8"/>
        <v>0</v>
      </c>
      <c r="P5" s="15">
        <v>1</v>
      </c>
      <c r="Q5" s="16">
        <f t="shared" si="9"/>
        <v>138</v>
      </c>
      <c r="R5" s="15">
        <v>0</v>
      </c>
      <c r="S5" s="16">
        <f t="shared" si="10"/>
        <v>0</v>
      </c>
      <c r="T5" s="15">
        <v>5</v>
      </c>
      <c r="U5" s="16">
        <f t="shared" si="11"/>
        <v>700</v>
      </c>
      <c r="V5" s="15">
        <v>5</v>
      </c>
      <c r="W5" s="16">
        <f t="shared" si="12"/>
        <v>325</v>
      </c>
      <c r="X5" s="15">
        <v>10</v>
      </c>
      <c r="Y5" s="16">
        <f t="shared" si="13"/>
        <v>720</v>
      </c>
      <c r="Z5" s="15">
        <v>0</v>
      </c>
      <c r="AA5" s="16">
        <f t="shared" si="14"/>
        <v>0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0</v>
      </c>
      <c r="AI5" s="16">
        <f t="shared" si="18"/>
        <v>0</v>
      </c>
      <c r="AJ5" s="15">
        <v>0</v>
      </c>
      <c r="AK5" s="16">
        <f t="shared" si="19"/>
        <v>0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1</v>
      </c>
      <c r="AQ5" s="16">
        <f t="shared" si="22"/>
        <v>95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0</v>
      </c>
      <c r="BK5" s="16">
        <f t="shared" si="32"/>
        <v>0</v>
      </c>
      <c r="BL5" s="15">
        <v>0</v>
      </c>
      <c r="BM5" s="16">
        <f t="shared" si="0"/>
        <v>0</v>
      </c>
      <c r="BN5" s="15">
        <v>2</v>
      </c>
      <c r="BO5" s="16">
        <f t="shared" si="33"/>
        <v>130</v>
      </c>
      <c r="BP5" s="15">
        <v>3</v>
      </c>
      <c r="BQ5" s="16">
        <f t="shared" si="34"/>
        <v>195</v>
      </c>
      <c r="BR5" s="22">
        <f t="shared" si="1"/>
        <v>2811</v>
      </c>
      <c r="BS5" s="55">
        <v>29</v>
      </c>
      <c r="BT5">
        <v>3</v>
      </c>
      <c r="BU5" s="47">
        <f t="shared" si="35"/>
        <v>2243.7739463601533</v>
      </c>
      <c r="BV5" s="47">
        <f t="shared" si="36"/>
        <v>179.50191570881228</v>
      </c>
      <c r="BW5" s="47">
        <f t="shared" si="37"/>
        <v>387.72413793103448</v>
      </c>
      <c r="BX5" s="47">
        <f t="shared" si="38"/>
        <v>2811</v>
      </c>
    </row>
    <row r="6" spans="1:76" ht="15" thickBot="1" x14ac:dyDescent="0.35">
      <c r="A6" s="14" t="s">
        <v>38</v>
      </c>
      <c r="B6" s="15">
        <v>2</v>
      </c>
      <c r="C6" s="16">
        <f t="shared" si="2"/>
        <v>142</v>
      </c>
      <c r="D6" s="15">
        <v>3</v>
      </c>
      <c r="E6" s="16">
        <f t="shared" si="3"/>
        <v>81</v>
      </c>
      <c r="F6" s="15">
        <v>0</v>
      </c>
      <c r="G6" s="16">
        <f t="shared" si="4"/>
        <v>0</v>
      </c>
      <c r="H6" s="15">
        <v>3</v>
      </c>
      <c r="I6" s="16">
        <f t="shared" si="5"/>
        <v>210</v>
      </c>
      <c r="J6" s="15"/>
      <c r="K6" s="16">
        <f t="shared" si="6"/>
        <v>0</v>
      </c>
      <c r="L6" s="15">
        <v>2</v>
      </c>
      <c r="M6" s="16">
        <f t="shared" si="7"/>
        <v>142</v>
      </c>
      <c r="N6" s="15">
        <v>0</v>
      </c>
      <c r="O6" s="16">
        <f t="shared" si="8"/>
        <v>0</v>
      </c>
      <c r="P6" s="15">
        <v>0</v>
      </c>
      <c r="Q6" s="16">
        <f t="shared" si="9"/>
        <v>0</v>
      </c>
      <c r="R6" s="15">
        <v>2</v>
      </c>
      <c r="S6" s="16">
        <f t="shared" si="10"/>
        <v>290</v>
      </c>
      <c r="T6" s="15">
        <v>2</v>
      </c>
      <c r="U6" s="16">
        <f t="shared" si="11"/>
        <v>280</v>
      </c>
      <c r="V6" s="15">
        <v>6</v>
      </c>
      <c r="W6" s="16">
        <f t="shared" si="12"/>
        <v>390</v>
      </c>
      <c r="X6" s="15">
        <v>9</v>
      </c>
      <c r="Y6" s="16">
        <f t="shared" si="13"/>
        <v>648</v>
      </c>
      <c r="Z6" s="15">
        <v>0</v>
      </c>
      <c r="AA6" s="16">
        <f t="shared" si="14"/>
        <v>0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0</v>
      </c>
      <c r="AI6" s="16">
        <f t="shared" si="18"/>
        <v>0</v>
      </c>
      <c r="AJ6" s="15">
        <v>0</v>
      </c>
      <c r="AK6" s="16">
        <f t="shared" si="19"/>
        <v>0</v>
      </c>
      <c r="AL6" s="15">
        <v>0</v>
      </c>
      <c r="AM6" s="16">
        <f t="shared" si="20"/>
        <v>0</v>
      </c>
      <c r="AN6" s="15">
        <v>0</v>
      </c>
      <c r="AO6" s="16">
        <f t="shared" si="21"/>
        <v>0</v>
      </c>
      <c r="AP6" s="15">
        <v>0</v>
      </c>
      <c r="AQ6" s="16">
        <f t="shared" si="22"/>
        <v>0</v>
      </c>
      <c r="AR6" s="15">
        <v>0</v>
      </c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>
        <v>0</v>
      </c>
      <c r="AY6" s="16">
        <f t="shared" si="26"/>
        <v>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0</v>
      </c>
      <c r="BG6" s="16">
        <f t="shared" si="30"/>
        <v>0</v>
      </c>
      <c r="BH6" s="15">
        <v>0</v>
      </c>
      <c r="BI6" s="16">
        <f t="shared" si="31"/>
        <v>0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1</v>
      </c>
      <c r="BO6" s="16">
        <f t="shared" si="33"/>
        <v>65</v>
      </c>
      <c r="BP6" s="15">
        <v>1</v>
      </c>
      <c r="BQ6" s="16">
        <f t="shared" si="34"/>
        <v>65</v>
      </c>
      <c r="BR6" s="22">
        <f t="shared" si="1"/>
        <v>2313</v>
      </c>
      <c r="BS6" s="55">
        <v>21</v>
      </c>
      <c r="BT6">
        <v>4</v>
      </c>
      <c r="BU6" s="47">
        <f t="shared" si="35"/>
        <v>1846.2643678160919</v>
      </c>
      <c r="BV6" s="47">
        <f t="shared" si="36"/>
        <v>147.70114942528735</v>
      </c>
      <c r="BW6" s="47">
        <f t="shared" si="37"/>
        <v>319.0344827586207</v>
      </c>
      <c r="BX6" s="47">
        <f t="shared" si="38"/>
        <v>2313</v>
      </c>
    </row>
    <row r="7" spans="1:76" ht="15" thickBot="1" x14ac:dyDescent="0.35">
      <c r="A7" s="14" t="s">
        <v>39</v>
      </c>
      <c r="B7" s="15">
        <v>1</v>
      </c>
      <c r="C7" s="16">
        <f t="shared" si="2"/>
        <v>71</v>
      </c>
      <c r="D7" s="15">
        <v>0</v>
      </c>
      <c r="E7" s="16">
        <f t="shared" si="3"/>
        <v>0</v>
      </c>
      <c r="F7" s="15">
        <v>2</v>
      </c>
      <c r="G7" s="16">
        <f t="shared" si="4"/>
        <v>108</v>
      </c>
      <c r="H7" s="15">
        <v>6</v>
      </c>
      <c r="I7" s="16">
        <f t="shared" si="5"/>
        <v>420</v>
      </c>
      <c r="J7" s="15"/>
      <c r="K7" s="16">
        <f t="shared" si="6"/>
        <v>0</v>
      </c>
      <c r="L7" s="15">
        <v>7</v>
      </c>
      <c r="M7" s="16">
        <f t="shared" si="7"/>
        <v>497</v>
      </c>
      <c r="N7" s="15">
        <v>0</v>
      </c>
      <c r="O7" s="16">
        <f t="shared" si="8"/>
        <v>0</v>
      </c>
      <c r="P7" s="15">
        <v>2</v>
      </c>
      <c r="Q7" s="16">
        <f t="shared" si="9"/>
        <v>276</v>
      </c>
      <c r="R7" s="15">
        <v>0</v>
      </c>
      <c r="S7" s="16">
        <f t="shared" si="10"/>
        <v>0</v>
      </c>
      <c r="T7" s="15">
        <v>2</v>
      </c>
      <c r="U7" s="16">
        <f t="shared" si="11"/>
        <v>280</v>
      </c>
      <c r="V7" s="15">
        <v>0</v>
      </c>
      <c r="W7" s="16">
        <f t="shared" si="12"/>
        <v>0</v>
      </c>
      <c r="X7" s="15">
        <v>9</v>
      </c>
      <c r="Y7" s="16">
        <f t="shared" si="13"/>
        <v>648</v>
      </c>
      <c r="Z7" s="15">
        <v>0</v>
      </c>
      <c r="AA7" s="16">
        <f t="shared" si="14"/>
        <v>0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1</v>
      </c>
      <c r="AG7" s="16">
        <f t="shared" si="17"/>
        <v>170</v>
      </c>
      <c r="AH7" s="15">
        <v>0</v>
      </c>
      <c r="AI7" s="16">
        <f t="shared" si="18"/>
        <v>0</v>
      </c>
      <c r="AJ7" s="15">
        <v>0</v>
      </c>
      <c r="AK7" s="16">
        <f t="shared" si="19"/>
        <v>0</v>
      </c>
      <c r="AL7" s="15">
        <v>0</v>
      </c>
      <c r="AM7" s="16">
        <f t="shared" si="20"/>
        <v>0</v>
      </c>
      <c r="AN7" s="15">
        <v>0</v>
      </c>
      <c r="AO7" s="16">
        <f t="shared" si="21"/>
        <v>0</v>
      </c>
      <c r="AP7" s="15">
        <v>0</v>
      </c>
      <c r="AQ7" s="16">
        <f t="shared" si="22"/>
        <v>0</v>
      </c>
      <c r="AR7" s="15">
        <v>0</v>
      </c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1</v>
      </c>
      <c r="BG7" s="16">
        <f t="shared" si="30"/>
        <v>9</v>
      </c>
      <c r="BH7" s="15">
        <v>0</v>
      </c>
      <c r="BI7" s="16">
        <f t="shared" si="31"/>
        <v>0</v>
      </c>
      <c r="BJ7" s="15">
        <v>1</v>
      </c>
      <c r="BK7" s="16">
        <f t="shared" si="32"/>
        <v>72</v>
      </c>
      <c r="BL7" s="15">
        <v>0</v>
      </c>
      <c r="BM7" s="16">
        <f t="shared" si="0"/>
        <v>0</v>
      </c>
      <c r="BN7" s="15">
        <v>1</v>
      </c>
      <c r="BO7" s="16">
        <f t="shared" si="33"/>
        <v>65</v>
      </c>
      <c r="BP7" s="15">
        <v>0</v>
      </c>
      <c r="BQ7" s="16">
        <f t="shared" si="34"/>
        <v>0</v>
      </c>
      <c r="BR7" s="22">
        <f t="shared" si="1"/>
        <v>2616</v>
      </c>
      <c r="BS7" s="55">
        <v>23</v>
      </c>
      <c r="BT7">
        <v>5</v>
      </c>
      <c r="BU7" s="47">
        <f t="shared" si="35"/>
        <v>2088.1226053639848</v>
      </c>
      <c r="BV7" s="47">
        <f t="shared" si="36"/>
        <v>167.0498084291188</v>
      </c>
      <c r="BW7" s="47">
        <f t="shared" si="37"/>
        <v>360.82758620689663</v>
      </c>
      <c r="BX7" s="47">
        <f t="shared" si="38"/>
        <v>2616.0000000000005</v>
      </c>
    </row>
    <row r="8" spans="1:76" ht="15" thickBot="1" x14ac:dyDescent="0.35">
      <c r="A8" s="14" t="s">
        <v>40</v>
      </c>
      <c r="B8" s="15">
        <v>0</v>
      </c>
      <c r="C8" s="16">
        <f t="shared" si="2"/>
        <v>0</v>
      </c>
      <c r="D8" s="15">
        <v>3</v>
      </c>
      <c r="E8" s="16">
        <f t="shared" si="3"/>
        <v>81</v>
      </c>
      <c r="F8" s="15">
        <v>0</v>
      </c>
      <c r="G8" s="16">
        <f>$F$2*F8</f>
        <v>0</v>
      </c>
      <c r="H8" s="15">
        <v>2</v>
      </c>
      <c r="I8" s="16">
        <f t="shared" si="5"/>
        <v>140</v>
      </c>
      <c r="J8" s="15"/>
      <c r="K8" s="16">
        <f t="shared" si="6"/>
        <v>0</v>
      </c>
      <c r="L8" s="15">
        <v>5</v>
      </c>
      <c r="M8" s="16">
        <f t="shared" si="7"/>
        <v>355</v>
      </c>
      <c r="N8" s="15">
        <v>0</v>
      </c>
      <c r="O8" s="16">
        <f t="shared" si="8"/>
        <v>0</v>
      </c>
      <c r="P8" s="15">
        <v>0</v>
      </c>
      <c r="Q8" s="16">
        <f t="shared" si="9"/>
        <v>0</v>
      </c>
      <c r="R8" s="15">
        <v>4</v>
      </c>
      <c r="S8" s="16">
        <f t="shared" si="10"/>
        <v>580</v>
      </c>
      <c r="T8" s="15">
        <v>3</v>
      </c>
      <c r="U8" s="16">
        <f t="shared" si="11"/>
        <v>420</v>
      </c>
      <c r="V8" s="15">
        <v>1</v>
      </c>
      <c r="W8" s="16">
        <f t="shared" si="12"/>
        <v>65</v>
      </c>
      <c r="X8" s="15">
        <v>7</v>
      </c>
      <c r="Y8" s="16">
        <f t="shared" si="13"/>
        <v>504</v>
      </c>
      <c r="Z8" s="15">
        <v>0</v>
      </c>
      <c r="AA8" s="16">
        <f t="shared" si="14"/>
        <v>0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0</v>
      </c>
      <c r="AQ8" s="16">
        <f t="shared" si="22"/>
        <v>0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0</v>
      </c>
      <c r="AY8" s="16">
        <f t="shared" si="26"/>
        <v>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22">
        <f t="shared" si="1"/>
        <v>2145</v>
      </c>
      <c r="BS8" s="55">
        <v>19</v>
      </c>
      <c r="BT8">
        <v>6</v>
      </c>
      <c r="BU8" s="47">
        <f t="shared" si="35"/>
        <v>1712.1647509578545</v>
      </c>
      <c r="BV8" s="47">
        <f t="shared" si="36"/>
        <v>136.97318007662835</v>
      </c>
      <c r="BW8" s="47">
        <f t="shared" si="37"/>
        <v>295.86206896551727</v>
      </c>
      <c r="BX8" s="47">
        <f t="shared" si="38"/>
        <v>2145</v>
      </c>
    </row>
    <row r="9" spans="1:76" ht="15" thickBot="1" x14ac:dyDescent="0.35">
      <c r="A9" s="14" t="s">
        <v>41</v>
      </c>
      <c r="B9" s="15">
        <v>3</v>
      </c>
      <c r="C9" s="16">
        <f t="shared" si="2"/>
        <v>213</v>
      </c>
      <c r="D9" s="15">
        <v>6</v>
      </c>
      <c r="E9" s="16">
        <f t="shared" si="3"/>
        <v>162</v>
      </c>
      <c r="F9" s="15">
        <v>0</v>
      </c>
      <c r="G9" s="16">
        <f t="shared" si="4"/>
        <v>0</v>
      </c>
      <c r="H9" s="15">
        <v>1</v>
      </c>
      <c r="I9" s="16">
        <f t="shared" si="5"/>
        <v>70</v>
      </c>
      <c r="J9" s="15"/>
      <c r="K9" s="16">
        <f t="shared" si="6"/>
        <v>0</v>
      </c>
      <c r="L9" s="15">
        <v>2</v>
      </c>
      <c r="M9" s="16">
        <f t="shared" si="7"/>
        <v>142</v>
      </c>
      <c r="N9" s="15">
        <v>0</v>
      </c>
      <c r="O9" s="16">
        <f t="shared" si="8"/>
        <v>0</v>
      </c>
      <c r="P9" s="15">
        <v>0</v>
      </c>
      <c r="Q9" s="16">
        <f t="shared" si="9"/>
        <v>0</v>
      </c>
      <c r="R9" s="15">
        <v>0</v>
      </c>
      <c r="S9" s="16">
        <f t="shared" si="10"/>
        <v>0</v>
      </c>
      <c r="T9" s="15">
        <v>3</v>
      </c>
      <c r="U9" s="16">
        <f t="shared" si="11"/>
        <v>420</v>
      </c>
      <c r="V9" s="15">
        <v>1</v>
      </c>
      <c r="W9" s="16">
        <f t="shared" si="12"/>
        <v>65</v>
      </c>
      <c r="X9" s="15">
        <v>7</v>
      </c>
      <c r="Y9" s="16">
        <f t="shared" si="13"/>
        <v>504</v>
      </c>
      <c r="Z9" s="15">
        <v>1</v>
      </c>
      <c r="AA9" s="16">
        <f t="shared" si="14"/>
        <v>88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1</v>
      </c>
      <c r="AS9" s="16">
        <f t="shared" si="23"/>
        <v>47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1711</v>
      </c>
      <c r="BS9" s="55">
        <v>16</v>
      </c>
      <c r="BT9">
        <v>7</v>
      </c>
      <c r="BU9" s="47">
        <f t="shared" si="35"/>
        <v>1365.7407407407406</v>
      </c>
      <c r="BV9" s="47">
        <f t="shared" si="36"/>
        <v>109.25925925925925</v>
      </c>
      <c r="BW9" s="47">
        <f t="shared" si="37"/>
        <v>236</v>
      </c>
      <c r="BX9" s="47">
        <f t="shared" si="38"/>
        <v>1711</v>
      </c>
    </row>
    <row r="10" spans="1:76" ht="15" thickBot="1" x14ac:dyDescent="0.35">
      <c r="A10" s="14" t="s">
        <v>42</v>
      </c>
      <c r="B10" s="15"/>
      <c r="C10" s="16">
        <f t="shared" si="2"/>
        <v>0</v>
      </c>
      <c r="D10" s="15"/>
      <c r="E10" s="16">
        <f t="shared" si="3"/>
        <v>0</v>
      </c>
      <c r="F10" s="15"/>
      <c r="G10" s="16">
        <f t="shared" si="4"/>
        <v>0</v>
      </c>
      <c r="H10" s="15"/>
      <c r="I10" s="16">
        <f t="shared" si="5"/>
        <v>0</v>
      </c>
      <c r="J10" s="15"/>
      <c r="K10" s="16">
        <f t="shared" si="6"/>
        <v>0</v>
      </c>
      <c r="L10" s="15"/>
      <c r="M10" s="16">
        <f>$L$2*L10</f>
        <v>0</v>
      </c>
      <c r="N10" s="15"/>
      <c r="O10" s="16">
        <f t="shared" si="8"/>
        <v>0</v>
      </c>
      <c r="P10" s="15"/>
      <c r="Q10" s="16">
        <f t="shared" si="9"/>
        <v>0</v>
      </c>
      <c r="R10" s="15"/>
      <c r="S10" s="16">
        <f t="shared" si="10"/>
        <v>0</v>
      </c>
      <c r="T10" s="15"/>
      <c r="U10" s="16">
        <f t="shared" si="11"/>
        <v>0</v>
      </c>
      <c r="V10" s="15"/>
      <c r="W10" s="16">
        <f t="shared" si="12"/>
        <v>0</v>
      </c>
      <c r="X10" s="15"/>
      <c r="Y10" s="16">
        <f t="shared" si="13"/>
        <v>0</v>
      </c>
      <c r="Z10" s="15"/>
      <c r="AA10" s="16">
        <f t="shared" si="14"/>
        <v>0</v>
      </c>
      <c r="AB10" s="15"/>
      <c r="AC10" s="16">
        <f t="shared" si="15"/>
        <v>0</v>
      </c>
      <c r="AD10" s="15"/>
      <c r="AE10" s="16">
        <f t="shared" si="16"/>
        <v>0</v>
      </c>
      <c r="AF10" s="15"/>
      <c r="AG10" s="16">
        <f t="shared" si="17"/>
        <v>0</v>
      </c>
      <c r="AH10" s="15"/>
      <c r="AI10" s="16">
        <f t="shared" si="18"/>
        <v>0</v>
      </c>
      <c r="AJ10" s="15"/>
      <c r="AK10" s="16">
        <f t="shared" si="19"/>
        <v>0</v>
      </c>
      <c r="AL10" s="15"/>
      <c r="AM10" s="16">
        <f t="shared" si="20"/>
        <v>0</v>
      </c>
      <c r="AN10" s="15"/>
      <c r="AO10" s="16">
        <f t="shared" si="21"/>
        <v>0</v>
      </c>
      <c r="AP10" s="15"/>
      <c r="AQ10" s="16">
        <f t="shared" si="22"/>
        <v>0</v>
      </c>
      <c r="AR10" s="15"/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/>
      <c r="AY10" s="16">
        <f t="shared" si="26"/>
        <v>0</v>
      </c>
      <c r="AZ10" s="15"/>
      <c r="BA10" s="16">
        <f t="shared" si="27"/>
        <v>0</v>
      </c>
      <c r="BB10" s="15"/>
      <c r="BC10" s="16">
        <f t="shared" si="28"/>
        <v>0</v>
      </c>
      <c r="BD10" s="15"/>
      <c r="BE10" s="16">
        <f t="shared" si="29"/>
        <v>0</v>
      </c>
      <c r="BF10" s="15"/>
      <c r="BG10" s="16">
        <f t="shared" si="30"/>
        <v>0</v>
      </c>
      <c r="BH10" s="15"/>
      <c r="BI10" s="16">
        <f t="shared" si="31"/>
        <v>0</v>
      </c>
      <c r="BJ10" s="15"/>
      <c r="BK10" s="16">
        <f t="shared" si="32"/>
        <v>0</v>
      </c>
      <c r="BL10" s="15"/>
      <c r="BM10" s="16">
        <f t="shared" si="0"/>
        <v>0</v>
      </c>
      <c r="BN10" s="15"/>
      <c r="BO10" s="16">
        <f t="shared" si="33"/>
        <v>0</v>
      </c>
      <c r="BP10" s="15"/>
      <c r="BQ10" s="16">
        <f t="shared" si="34"/>
        <v>0</v>
      </c>
      <c r="BR10" s="22">
        <f t="shared" si="1"/>
        <v>0</v>
      </c>
      <c r="BS10" s="55"/>
      <c r="BT10">
        <v>8</v>
      </c>
      <c r="BU10" s="47">
        <f t="shared" si="35"/>
        <v>0</v>
      </c>
      <c r="BV10" s="47">
        <f t="shared" si="36"/>
        <v>0</v>
      </c>
      <c r="BW10" s="47">
        <f t="shared" si="37"/>
        <v>0</v>
      </c>
      <c r="BX10" s="47">
        <f>BU10+BV10+BW10</f>
        <v>0</v>
      </c>
    </row>
    <row r="11" spans="1:76" ht="15" thickBot="1" x14ac:dyDescent="0.35">
      <c r="A11" s="14" t="s">
        <v>43</v>
      </c>
      <c r="B11" s="15">
        <v>0</v>
      </c>
      <c r="C11" s="16">
        <f t="shared" si="2"/>
        <v>0</v>
      </c>
      <c r="D11" s="15">
        <v>3</v>
      </c>
      <c r="E11" s="16">
        <f t="shared" si="3"/>
        <v>81</v>
      </c>
      <c r="F11" s="15">
        <v>2</v>
      </c>
      <c r="G11" s="16">
        <f t="shared" si="4"/>
        <v>108</v>
      </c>
      <c r="H11" s="15">
        <v>2</v>
      </c>
      <c r="I11" s="16">
        <f t="shared" si="5"/>
        <v>140</v>
      </c>
      <c r="J11" s="15"/>
      <c r="K11" s="16">
        <f t="shared" si="6"/>
        <v>0</v>
      </c>
      <c r="L11" s="15">
        <v>3</v>
      </c>
      <c r="M11" s="16">
        <f>$L$2*L11</f>
        <v>213</v>
      </c>
      <c r="N11" s="15">
        <v>0</v>
      </c>
      <c r="O11" s="16">
        <f t="shared" si="8"/>
        <v>0</v>
      </c>
      <c r="P11" s="15">
        <v>0</v>
      </c>
      <c r="Q11" s="16">
        <f t="shared" si="9"/>
        <v>0</v>
      </c>
      <c r="R11" s="15">
        <v>0</v>
      </c>
      <c r="S11" s="16">
        <f t="shared" si="10"/>
        <v>0</v>
      </c>
      <c r="T11" s="15">
        <v>6</v>
      </c>
      <c r="U11" s="16">
        <f t="shared" si="11"/>
        <v>840</v>
      </c>
      <c r="V11" s="15">
        <v>5</v>
      </c>
      <c r="W11" s="16">
        <f t="shared" si="12"/>
        <v>325</v>
      </c>
      <c r="X11" s="15">
        <v>13</v>
      </c>
      <c r="Y11" s="16">
        <f t="shared" si="13"/>
        <v>936</v>
      </c>
      <c r="Z11" s="15">
        <v>0</v>
      </c>
      <c r="AA11" s="16">
        <f t="shared" si="14"/>
        <v>0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0</v>
      </c>
      <c r="AI11" s="16">
        <f t="shared" si="18"/>
        <v>0</v>
      </c>
      <c r="AJ11" s="15">
        <v>1</v>
      </c>
      <c r="AK11" s="16">
        <f t="shared" si="19"/>
        <v>145</v>
      </c>
      <c r="AL11" s="15">
        <v>0</v>
      </c>
      <c r="AM11" s="16">
        <f t="shared" si="20"/>
        <v>0</v>
      </c>
      <c r="AN11" s="15">
        <v>0</v>
      </c>
      <c r="AO11" s="16">
        <f t="shared" si="21"/>
        <v>0</v>
      </c>
      <c r="AP11" s="15">
        <v>0</v>
      </c>
      <c r="AQ11" s="16">
        <f t="shared" si="22"/>
        <v>0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0</v>
      </c>
      <c r="AY11" s="16">
        <f t="shared" si="26"/>
        <v>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0</v>
      </c>
      <c r="BQ11" s="16">
        <f t="shared" si="34"/>
        <v>0</v>
      </c>
      <c r="BR11" s="22">
        <f t="shared" si="1"/>
        <v>2788</v>
      </c>
      <c r="BS11" s="55">
        <v>26</v>
      </c>
      <c r="BT11">
        <v>9</v>
      </c>
      <c r="BU11" s="47">
        <f t="shared" si="35"/>
        <v>2225.4150702426564</v>
      </c>
      <c r="BV11" s="47">
        <f t="shared" si="36"/>
        <v>178.03320561941251</v>
      </c>
      <c r="BW11" s="47">
        <f t="shared" si="37"/>
        <v>384.55172413793105</v>
      </c>
      <c r="BX11" s="47">
        <f t="shared" si="38"/>
        <v>2788</v>
      </c>
    </row>
    <row r="12" spans="1:76" ht="15" thickBot="1" x14ac:dyDescent="0.35">
      <c r="A12" s="14" t="s">
        <v>44</v>
      </c>
      <c r="B12" s="15">
        <v>1</v>
      </c>
      <c r="C12" s="16">
        <f t="shared" si="2"/>
        <v>71</v>
      </c>
      <c r="D12" s="15">
        <v>1</v>
      </c>
      <c r="E12" s="16">
        <f t="shared" si="3"/>
        <v>27</v>
      </c>
      <c r="F12" s="15">
        <v>0</v>
      </c>
      <c r="G12" s="16">
        <f t="shared" si="4"/>
        <v>0</v>
      </c>
      <c r="H12" s="15">
        <v>2</v>
      </c>
      <c r="I12" s="16">
        <f t="shared" si="5"/>
        <v>140</v>
      </c>
      <c r="J12" s="15"/>
      <c r="K12" s="16">
        <f t="shared" si="6"/>
        <v>0</v>
      </c>
      <c r="L12" s="15">
        <v>6</v>
      </c>
      <c r="M12" s="16">
        <f>$L$2*L12</f>
        <v>426</v>
      </c>
      <c r="N12" s="15">
        <v>0</v>
      </c>
      <c r="O12" s="16">
        <f t="shared" si="8"/>
        <v>0</v>
      </c>
      <c r="P12" s="15">
        <v>0</v>
      </c>
      <c r="Q12" s="16">
        <f t="shared" si="9"/>
        <v>0</v>
      </c>
      <c r="R12" s="15">
        <v>5</v>
      </c>
      <c r="S12" s="16">
        <f t="shared" si="10"/>
        <v>725</v>
      </c>
      <c r="T12" s="15">
        <v>17</v>
      </c>
      <c r="U12" s="16">
        <f t="shared" si="11"/>
        <v>2380</v>
      </c>
      <c r="V12" s="15">
        <v>1</v>
      </c>
      <c r="W12" s="16">
        <f t="shared" si="12"/>
        <v>65</v>
      </c>
      <c r="X12" s="15">
        <v>20</v>
      </c>
      <c r="Y12" s="16">
        <f t="shared" si="13"/>
        <v>1440</v>
      </c>
      <c r="Z12" s="15">
        <v>3</v>
      </c>
      <c r="AA12" s="16">
        <f t="shared" si="14"/>
        <v>264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1</v>
      </c>
      <c r="AK12" s="16">
        <f t="shared" si="19"/>
        <v>145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0</v>
      </c>
      <c r="AQ12" s="16">
        <f t="shared" si="22"/>
        <v>0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0</v>
      </c>
      <c r="AY12" s="16">
        <f t="shared" si="26"/>
        <v>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22">
        <f t="shared" si="1"/>
        <v>5683</v>
      </c>
      <c r="BS12" s="55">
        <v>45</v>
      </c>
      <c r="BT12">
        <v>10</v>
      </c>
      <c r="BU12" s="47">
        <f t="shared" si="35"/>
        <v>4536.2388250319282</v>
      </c>
      <c r="BV12" s="47">
        <f t="shared" si="36"/>
        <v>362.89910600255428</v>
      </c>
      <c r="BW12" s="47">
        <f t="shared" si="37"/>
        <v>783.86206896551721</v>
      </c>
      <c r="BX12" s="47">
        <f t="shared" si="38"/>
        <v>5683</v>
      </c>
    </row>
    <row r="13" spans="1:76" ht="15" thickBot="1" x14ac:dyDescent="0.35">
      <c r="A13" s="14" t="s">
        <v>45</v>
      </c>
      <c r="B13" s="15">
        <v>3</v>
      </c>
      <c r="C13" s="16">
        <f t="shared" si="2"/>
        <v>213</v>
      </c>
      <c r="D13" s="15">
        <v>3</v>
      </c>
      <c r="E13" s="16">
        <f t="shared" si="3"/>
        <v>81</v>
      </c>
      <c r="F13" s="15">
        <v>0</v>
      </c>
      <c r="G13" s="16">
        <f t="shared" si="4"/>
        <v>0</v>
      </c>
      <c r="H13" s="15">
        <v>2</v>
      </c>
      <c r="I13" s="16">
        <f t="shared" si="5"/>
        <v>140</v>
      </c>
      <c r="J13" s="15"/>
      <c r="K13" s="16">
        <f t="shared" si="6"/>
        <v>0</v>
      </c>
      <c r="L13" s="15">
        <v>4</v>
      </c>
      <c r="M13" s="16">
        <f t="shared" ref="M13:M33" si="39">$L$2*L13</f>
        <v>284</v>
      </c>
      <c r="N13" s="15">
        <v>1</v>
      </c>
      <c r="O13" s="16">
        <f t="shared" si="8"/>
        <v>128</v>
      </c>
      <c r="P13" s="15">
        <v>0</v>
      </c>
      <c r="Q13" s="16">
        <f t="shared" si="9"/>
        <v>0</v>
      </c>
      <c r="R13" s="15">
        <v>2</v>
      </c>
      <c r="S13" s="16">
        <f t="shared" si="10"/>
        <v>290</v>
      </c>
      <c r="T13" s="15">
        <v>3</v>
      </c>
      <c r="U13" s="16">
        <f t="shared" si="11"/>
        <v>420</v>
      </c>
      <c r="V13" s="15">
        <v>7</v>
      </c>
      <c r="W13" s="16">
        <f t="shared" si="12"/>
        <v>455</v>
      </c>
      <c r="X13" s="15">
        <v>11</v>
      </c>
      <c r="Y13" s="16">
        <f t="shared" si="13"/>
        <v>792</v>
      </c>
      <c r="Z13" s="15">
        <v>1</v>
      </c>
      <c r="AA13" s="16">
        <f t="shared" si="14"/>
        <v>88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1</v>
      </c>
      <c r="AG13" s="16">
        <f t="shared" si="17"/>
        <v>170</v>
      </c>
      <c r="AH13" s="15">
        <v>0</v>
      </c>
      <c r="AI13" s="16">
        <f t="shared" si="18"/>
        <v>0</v>
      </c>
      <c r="AJ13" s="15">
        <v>1</v>
      </c>
      <c r="AK13" s="16">
        <f t="shared" si="19"/>
        <v>145</v>
      </c>
      <c r="AL13" s="15">
        <v>0</v>
      </c>
      <c r="AM13" s="16">
        <f t="shared" si="20"/>
        <v>0</v>
      </c>
      <c r="AN13" s="15">
        <v>0</v>
      </c>
      <c r="AO13" s="16">
        <f t="shared" si="21"/>
        <v>0</v>
      </c>
      <c r="AP13" s="15">
        <v>0</v>
      </c>
      <c r="AQ13" s="16">
        <f t="shared" si="22"/>
        <v>0</v>
      </c>
      <c r="AR13" s="15">
        <v>0</v>
      </c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0</v>
      </c>
      <c r="BG13" s="16">
        <f t="shared" si="30"/>
        <v>0</v>
      </c>
      <c r="BH13" s="15">
        <v>6</v>
      </c>
      <c r="BI13" s="16">
        <f t="shared" si="31"/>
        <v>6</v>
      </c>
      <c r="BJ13" s="15">
        <v>0</v>
      </c>
      <c r="BK13" s="16">
        <f t="shared" si="32"/>
        <v>0</v>
      </c>
      <c r="BL13" s="15">
        <v>0</v>
      </c>
      <c r="BM13" s="16">
        <f t="shared" si="0"/>
        <v>0</v>
      </c>
      <c r="BN13" s="15">
        <v>0</v>
      </c>
      <c r="BO13" s="16">
        <f t="shared" si="33"/>
        <v>0</v>
      </c>
      <c r="BP13" s="15">
        <v>0</v>
      </c>
      <c r="BQ13" s="16">
        <f t="shared" si="34"/>
        <v>0</v>
      </c>
      <c r="BR13" s="22">
        <f t="shared" si="1"/>
        <v>3212</v>
      </c>
      <c r="BS13" s="55">
        <v>29</v>
      </c>
      <c r="BT13">
        <v>11</v>
      </c>
      <c r="BU13" s="47">
        <f t="shared" si="35"/>
        <v>2563.8569604086847</v>
      </c>
      <c r="BV13" s="47">
        <f t="shared" si="36"/>
        <v>205.10855683269477</v>
      </c>
      <c r="BW13" s="47">
        <f t="shared" si="37"/>
        <v>443.03448275862075</v>
      </c>
      <c r="BX13" s="47">
        <f t="shared" si="38"/>
        <v>3212.0000000000005</v>
      </c>
    </row>
    <row r="14" spans="1:76" ht="15" thickBot="1" x14ac:dyDescent="0.35">
      <c r="A14" s="14" t="s">
        <v>46</v>
      </c>
      <c r="B14" s="15">
        <v>3</v>
      </c>
      <c r="C14" s="16">
        <f t="shared" si="2"/>
        <v>213</v>
      </c>
      <c r="D14" s="15">
        <v>4</v>
      </c>
      <c r="E14" s="16">
        <f t="shared" si="3"/>
        <v>108</v>
      </c>
      <c r="F14" s="15">
        <v>1</v>
      </c>
      <c r="G14" s="16">
        <f t="shared" si="4"/>
        <v>54</v>
      </c>
      <c r="H14" s="15">
        <v>1</v>
      </c>
      <c r="I14" s="16">
        <f t="shared" si="5"/>
        <v>70</v>
      </c>
      <c r="J14" s="15"/>
      <c r="K14" s="16">
        <f t="shared" si="6"/>
        <v>0</v>
      </c>
      <c r="L14" s="15">
        <v>5</v>
      </c>
      <c r="M14" s="16">
        <f t="shared" si="39"/>
        <v>355</v>
      </c>
      <c r="N14" s="15">
        <v>1</v>
      </c>
      <c r="O14" s="16">
        <f t="shared" si="8"/>
        <v>128</v>
      </c>
      <c r="P14" s="15">
        <v>1</v>
      </c>
      <c r="Q14" s="16">
        <f t="shared" si="9"/>
        <v>138</v>
      </c>
      <c r="R14" s="15">
        <v>6</v>
      </c>
      <c r="S14" s="16">
        <f t="shared" si="10"/>
        <v>870</v>
      </c>
      <c r="T14" s="15">
        <v>5</v>
      </c>
      <c r="U14" s="16">
        <f t="shared" si="11"/>
        <v>700</v>
      </c>
      <c r="V14" s="15">
        <v>8</v>
      </c>
      <c r="W14" s="16">
        <f t="shared" si="12"/>
        <v>520</v>
      </c>
      <c r="X14" s="15">
        <v>15</v>
      </c>
      <c r="Y14" s="16">
        <f t="shared" si="13"/>
        <v>1080</v>
      </c>
      <c r="Z14" s="15">
        <v>0</v>
      </c>
      <c r="AA14" s="16">
        <f t="shared" si="14"/>
        <v>0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0</v>
      </c>
      <c r="AG14" s="16">
        <f t="shared" si="17"/>
        <v>0</v>
      </c>
      <c r="AH14" s="15">
        <v>0</v>
      </c>
      <c r="AI14" s="16">
        <f t="shared" si="18"/>
        <v>0</v>
      </c>
      <c r="AJ14" s="15">
        <v>0</v>
      </c>
      <c r="AK14" s="16">
        <f t="shared" si="19"/>
        <v>0</v>
      </c>
      <c r="AL14" s="15">
        <v>1</v>
      </c>
      <c r="AM14" s="16">
        <f t="shared" si="20"/>
        <v>139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si="26"/>
        <v>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0</v>
      </c>
      <c r="BE14" s="16">
        <f t="shared" si="29"/>
        <v>0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1</v>
      </c>
      <c r="BO14" s="16">
        <f t="shared" si="33"/>
        <v>65</v>
      </c>
      <c r="BP14" s="15">
        <v>0</v>
      </c>
      <c r="BQ14" s="16">
        <f t="shared" si="34"/>
        <v>0</v>
      </c>
      <c r="BR14" s="22">
        <f t="shared" si="1"/>
        <v>4440</v>
      </c>
      <c r="BS14" s="55">
        <v>40</v>
      </c>
      <c r="BT14">
        <v>12</v>
      </c>
      <c r="BU14" s="47">
        <f t="shared" si="35"/>
        <v>3544.0613026819919</v>
      </c>
      <c r="BV14" s="47">
        <f t="shared" si="36"/>
        <v>283.52490421455934</v>
      </c>
      <c r="BW14" s="47">
        <f t="shared" si="37"/>
        <v>612.41379310344826</v>
      </c>
      <c r="BX14" s="47">
        <f t="shared" si="38"/>
        <v>4439.9999999999991</v>
      </c>
    </row>
    <row r="15" spans="1:76" ht="15" thickBot="1" x14ac:dyDescent="0.35">
      <c r="A15" s="14" t="s">
        <v>47</v>
      </c>
      <c r="B15" s="15">
        <v>2</v>
      </c>
      <c r="C15" s="16">
        <f t="shared" si="2"/>
        <v>142</v>
      </c>
      <c r="D15" s="15">
        <v>1</v>
      </c>
      <c r="E15" s="16">
        <f t="shared" si="3"/>
        <v>27</v>
      </c>
      <c r="F15" s="15">
        <v>0</v>
      </c>
      <c r="G15" s="16">
        <f t="shared" si="4"/>
        <v>0</v>
      </c>
      <c r="H15" s="15">
        <v>4</v>
      </c>
      <c r="I15" s="16">
        <f t="shared" si="5"/>
        <v>280</v>
      </c>
      <c r="J15" s="15"/>
      <c r="K15" s="16">
        <f t="shared" si="6"/>
        <v>0</v>
      </c>
      <c r="L15" s="15">
        <v>3</v>
      </c>
      <c r="M15" s="16">
        <f t="shared" si="39"/>
        <v>213</v>
      </c>
      <c r="N15" s="15">
        <v>0</v>
      </c>
      <c r="O15" s="16">
        <f t="shared" si="8"/>
        <v>0</v>
      </c>
      <c r="P15" s="15">
        <v>0</v>
      </c>
      <c r="Q15" s="16">
        <f t="shared" si="9"/>
        <v>0</v>
      </c>
      <c r="R15" s="15">
        <v>0</v>
      </c>
      <c r="S15" s="16">
        <f t="shared" si="10"/>
        <v>0</v>
      </c>
      <c r="T15" s="15">
        <v>7</v>
      </c>
      <c r="U15" s="16">
        <f t="shared" si="11"/>
        <v>980</v>
      </c>
      <c r="V15" s="15">
        <v>2</v>
      </c>
      <c r="W15" s="16">
        <f t="shared" si="12"/>
        <v>130</v>
      </c>
      <c r="X15" s="15">
        <v>4</v>
      </c>
      <c r="Y15" s="16">
        <f t="shared" si="13"/>
        <v>288</v>
      </c>
      <c r="Z15" s="15">
        <v>0</v>
      </c>
      <c r="AA15" s="16">
        <f t="shared" si="14"/>
        <v>0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1</v>
      </c>
      <c r="AI15" s="16">
        <f t="shared" si="18"/>
        <v>180</v>
      </c>
      <c r="AJ15" s="15">
        <v>0</v>
      </c>
      <c r="AK15" s="16">
        <f t="shared" si="19"/>
        <v>0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0</v>
      </c>
      <c r="AQ15" s="16">
        <f t="shared" si="22"/>
        <v>0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0</v>
      </c>
      <c r="BA15" s="16">
        <f t="shared" si="27"/>
        <v>0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0</v>
      </c>
      <c r="BI15" s="16">
        <f t="shared" si="31"/>
        <v>0</v>
      </c>
      <c r="BJ15" s="15">
        <v>1</v>
      </c>
      <c r="BK15" s="16">
        <f t="shared" si="32"/>
        <v>72</v>
      </c>
      <c r="BL15" s="15">
        <v>0</v>
      </c>
      <c r="BM15" s="16">
        <f t="shared" si="0"/>
        <v>0</v>
      </c>
      <c r="BN15" s="15">
        <v>1</v>
      </c>
      <c r="BO15" s="16">
        <f t="shared" si="33"/>
        <v>65</v>
      </c>
      <c r="BP15" s="15">
        <v>0</v>
      </c>
      <c r="BQ15" s="16">
        <f t="shared" si="34"/>
        <v>0</v>
      </c>
      <c r="BR15" s="22">
        <f t="shared" si="1"/>
        <v>2377</v>
      </c>
      <c r="BS15" s="55">
        <v>26</v>
      </c>
      <c r="BT15">
        <v>13</v>
      </c>
      <c r="BU15" s="47">
        <f>BR15/(1.08)/(1.16)</f>
        <v>1897.3499361430395</v>
      </c>
      <c r="BV15" s="47">
        <f t="shared" si="36"/>
        <v>151.78799489144316</v>
      </c>
      <c r="BW15" s="47">
        <f t="shared" si="37"/>
        <v>327.86206896551727</v>
      </c>
      <c r="BX15" s="47">
        <f t="shared" si="38"/>
        <v>2377</v>
      </c>
    </row>
    <row r="16" spans="1:76" ht="15" thickBot="1" x14ac:dyDescent="0.35">
      <c r="A16" s="14" t="s">
        <v>48</v>
      </c>
      <c r="B16" s="15">
        <v>2</v>
      </c>
      <c r="C16" s="16">
        <f t="shared" si="2"/>
        <v>142</v>
      </c>
      <c r="D16" s="15">
        <v>4</v>
      </c>
      <c r="E16" s="16">
        <f t="shared" si="3"/>
        <v>108</v>
      </c>
      <c r="F16" s="15">
        <v>1</v>
      </c>
      <c r="G16" s="16">
        <f t="shared" si="4"/>
        <v>54</v>
      </c>
      <c r="H16" s="15">
        <v>5</v>
      </c>
      <c r="I16" s="16">
        <f t="shared" si="5"/>
        <v>350</v>
      </c>
      <c r="J16" s="15"/>
      <c r="K16" s="16">
        <f t="shared" si="6"/>
        <v>0</v>
      </c>
      <c r="L16" s="15">
        <v>5</v>
      </c>
      <c r="M16" s="16">
        <f t="shared" si="39"/>
        <v>355</v>
      </c>
      <c r="N16" s="15">
        <v>1</v>
      </c>
      <c r="O16" s="16">
        <f t="shared" si="8"/>
        <v>128</v>
      </c>
      <c r="P16" s="15">
        <v>0</v>
      </c>
      <c r="Q16" s="16">
        <f t="shared" si="9"/>
        <v>0</v>
      </c>
      <c r="R16" s="15">
        <v>0</v>
      </c>
      <c r="S16" s="16">
        <f t="shared" si="10"/>
        <v>0</v>
      </c>
      <c r="T16" s="15">
        <v>2</v>
      </c>
      <c r="U16" s="16">
        <f t="shared" si="11"/>
        <v>280</v>
      </c>
      <c r="V16" s="15">
        <v>3</v>
      </c>
      <c r="W16" s="16">
        <f t="shared" si="12"/>
        <v>195</v>
      </c>
      <c r="X16" s="15">
        <v>3</v>
      </c>
      <c r="Y16" s="16">
        <f t="shared" si="13"/>
        <v>216</v>
      </c>
      <c r="Z16" s="15">
        <v>0</v>
      </c>
      <c r="AA16" s="16">
        <f t="shared" si="14"/>
        <v>0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0</v>
      </c>
      <c r="AK16" s="16">
        <f t="shared" si="19"/>
        <v>0</v>
      </c>
      <c r="AL16" s="15">
        <v>0</v>
      </c>
      <c r="AM16" s="16">
        <f t="shared" si="20"/>
        <v>0</v>
      </c>
      <c r="AN16" s="15">
        <v>0</v>
      </c>
      <c r="AO16" s="16">
        <f t="shared" si="21"/>
        <v>0</v>
      </c>
      <c r="AP16" s="15">
        <v>0</v>
      </c>
      <c r="AQ16" s="16">
        <f t="shared" si="22"/>
        <v>0</v>
      </c>
      <c r="AR16" s="15">
        <v>0</v>
      </c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1</v>
      </c>
      <c r="BG16" s="16">
        <f t="shared" si="30"/>
        <v>9</v>
      </c>
      <c r="BH16" s="15">
        <v>0</v>
      </c>
      <c r="BI16" s="16">
        <f t="shared" si="31"/>
        <v>0</v>
      </c>
      <c r="BJ16" s="15">
        <v>0</v>
      </c>
      <c r="BK16" s="16">
        <f t="shared" si="32"/>
        <v>0</v>
      </c>
      <c r="BL16" s="15">
        <v>0</v>
      </c>
      <c r="BM16" s="16">
        <f t="shared" si="0"/>
        <v>0</v>
      </c>
      <c r="BN16" s="15">
        <v>1</v>
      </c>
      <c r="BO16" s="16">
        <f t="shared" si="33"/>
        <v>65</v>
      </c>
      <c r="BP16" s="15">
        <v>0</v>
      </c>
      <c r="BQ16" s="16">
        <f t="shared" si="34"/>
        <v>0</v>
      </c>
      <c r="BR16" s="22">
        <f t="shared" si="1"/>
        <v>1902</v>
      </c>
      <c r="BS16" s="55">
        <v>21</v>
      </c>
      <c r="BT16">
        <v>14</v>
      </c>
      <c r="BU16" s="47">
        <f t="shared" si="35"/>
        <v>1518.1992337164752</v>
      </c>
      <c r="BV16" s="47">
        <f t="shared" si="36"/>
        <v>121.45593869731802</v>
      </c>
      <c r="BW16" s="47">
        <f t="shared" si="37"/>
        <v>262.34482758620692</v>
      </c>
      <c r="BX16" s="47">
        <f t="shared" si="38"/>
        <v>1902.0000000000002</v>
      </c>
    </row>
    <row r="17" spans="1:76" ht="15" thickBot="1" x14ac:dyDescent="0.35">
      <c r="A17" s="14" t="s">
        <v>49</v>
      </c>
      <c r="B17" s="15"/>
      <c r="C17" s="16">
        <f t="shared" si="2"/>
        <v>0</v>
      </c>
      <c r="D17" s="15"/>
      <c r="E17" s="16">
        <f t="shared" si="3"/>
        <v>0</v>
      </c>
      <c r="F17" s="15"/>
      <c r="G17" s="16">
        <f t="shared" si="4"/>
        <v>0</v>
      </c>
      <c r="H17" s="15"/>
      <c r="I17" s="16">
        <f t="shared" si="5"/>
        <v>0</v>
      </c>
      <c r="J17" s="15"/>
      <c r="K17" s="16">
        <f t="shared" si="6"/>
        <v>0</v>
      </c>
      <c r="L17" s="15"/>
      <c r="M17" s="16">
        <f t="shared" si="39"/>
        <v>0</v>
      </c>
      <c r="N17" s="15"/>
      <c r="O17" s="16">
        <f t="shared" si="8"/>
        <v>0</v>
      </c>
      <c r="P17" s="15"/>
      <c r="Q17" s="16">
        <f t="shared" si="9"/>
        <v>0</v>
      </c>
      <c r="R17" s="15"/>
      <c r="S17" s="16">
        <f t="shared" si="10"/>
        <v>0</v>
      </c>
      <c r="T17" s="15"/>
      <c r="U17" s="16">
        <f t="shared" si="11"/>
        <v>0</v>
      </c>
      <c r="V17" s="15"/>
      <c r="W17" s="16">
        <f t="shared" si="12"/>
        <v>0</v>
      </c>
      <c r="X17" s="15"/>
      <c r="Y17" s="16">
        <f t="shared" si="13"/>
        <v>0</v>
      </c>
      <c r="Z17" s="15"/>
      <c r="AA17" s="16">
        <f t="shared" si="14"/>
        <v>0</v>
      </c>
      <c r="AB17" s="15"/>
      <c r="AC17" s="16">
        <f t="shared" si="15"/>
        <v>0</v>
      </c>
      <c r="AD17" s="15"/>
      <c r="AE17" s="16">
        <f t="shared" si="16"/>
        <v>0</v>
      </c>
      <c r="AF17" s="15"/>
      <c r="AG17" s="16">
        <f t="shared" si="17"/>
        <v>0</v>
      </c>
      <c r="AH17" s="15"/>
      <c r="AI17" s="16">
        <f t="shared" si="18"/>
        <v>0</v>
      </c>
      <c r="AJ17" s="15"/>
      <c r="AK17" s="16">
        <f t="shared" si="19"/>
        <v>0</v>
      </c>
      <c r="AL17" s="15"/>
      <c r="AM17" s="16">
        <f t="shared" si="20"/>
        <v>0</v>
      </c>
      <c r="AN17" s="15"/>
      <c r="AO17" s="16">
        <f t="shared" si="21"/>
        <v>0</v>
      </c>
      <c r="AP17" s="15"/>
      <c r="AQ17" s="16">
        <f t="shared" si="22"/>
        <v>0</v>
      </c>
      <c r="AR17" s="15"/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/>
      <c r="AY17" s="16">
        <f t="shared" si="26"/>
        <v>0</v>
      </c>
      <c r="AZ17" s="15"/>
      <c r="BA17" s="16">
        <f t="shared" si="27"/>
        <v>0</v>
      </c>
      <c r="BB17" s="15"/>
      <c r="BC17" s="16">
        <f t="shared" si="28"/>
        <v>0</v>
      </c>
      <c r="BD17" s="15"/>
      <c r="BE17" s="16">
        <f t="shared" si="29"/>
        <v>0</v>
      </c>
      <c r="BF17" s="15"/>
      <c r="BG17" s="16">
        <f t="shared" si="30"/>
        <v>0</v>
      </c>
      <c r="BH17" s="15"/>
      <c r="BI17" s="16">
        <f t="shared" si="31"/>
        <v>0</v>
      </c>
      <c r="BJ17" s="15"/>
      <c r="BK17" s="16">
        <f t="shared" si="32"/>
        <v>0</v>
      </c>
      <c r="BL17" s="15"/>
      <c r="BM17" s="16">
        <f t="shared" si="0"/>
        <v>0</v>
      </c>
      <c r="BN17" s="15"/>
      <c r="BO17" s="16">
        <f t="shared" si="33"/>
        <v>0</v>
      </c>
      <c r="BP17" s="15"/>
      <c r="BQ17" s="16">
        <f t="shared" si="34"/>
        <v>0</v>
      </c>
      <c r="BR17" s="22">
        <f t="shared" si="1"/>
        <v>0</v>
      </c>
      <c r="BS17" s="55"/>
      <c r="BT17">
        <v>15</v>
      </c>
      <c r="BU17" s="47">
        <f t="shared" si="35"/>
        <v>0</v>
      </c>
      <c r="BV17" s="47">
        <f t="shared" si="36"/>
        <v>0</v>
      </c>
      <c r="BW17" s="47">
        <f t="shared" si="37"/>
        <v>0</v>
      </c>
      <c r="BX17" s="47">
        <f>BU17+BV17+BW17</f>
        <v>0</v>
      </c>
    </row>
    <row r="18" spans="1:76" ht="15" thickBot="1" x14ac:dyDescent="0.35">
      <c r="A18" s="14" t="s">
        <v>50</v>
      </c>
      <c r="B18" s="15">
        <v>2</v>
      </c>
      <c r="C18" s="16">
        <f t="shared" si="2"/>
        <v>142</v>
      </c>
      <c r="D18" s="15">
        <v>8</v>
      </c>
      <c r="E18" s="16">
        <f t="shared" si="3"/>
        <v>216</v>
      </c>
      <c r="F18" s="15">
        <v>0</v>
      </c>
      <c r="G18" s="16">
        <f t="shared" si="4"/>
        <v>0</v>
      </c>
      <c r="H18" s="15">
        <v>4</v>
      </c>
      <c r="I18" s="16">
        <f t="shared" si="5"/>
        <v>280</v>
      </c>
      <c r="J18" s="15"/>
      <c r="K18" s="16">
        <f t="shared" si="6"/>
        <v>0</v>
      </c>
      <c r="L18" s="15">
        <v>4</v>
      </c>
      <c r="M18" s="16">
        <f t="shared" si="39"/>
        <v>284</v>
      </c>
      <c r="N18" s="15">
        <v>1</v>
      </c>
      <c r="O18" s="16">
        <f t="shared" si="8"/>
        <v>128</v>
      </c>
      <c r="P18" s="15">
        <v>0</v>
      </c>
      <c r="Q18" s="16">
        <f t="shared" si="9"/>
        <v>0</v>
      </c>
      <c r="R18" s="15">
        <v>1</v>
      </c>
      <c r="S18" s="16">
        <f t="shared" si="10"/>
        <v>145</v>
      </c>
      <c r="T18" s="15">
        <v>5</v>
      </c>
      <c r="U18" s="16">
        <f t="shared" si="11"/>
        <v>700</v>
      </c>
      <c r="V18" s="15">
        <v>4</v>
      </c>
      <c r="W18" s="16">
        <f t="shared" si="12"/>
        <v>260</v>
      </c>
      <c r="X18" s="15">
        <v>5</v>
      </c>
      <c r="Y18" s="16">
        <f t="shared" si="13"/>
        <v>360</v>
      </c>
      <c r="Z18" s="15">
        <v>0</v>
      </c>
      <c r="AA18" s="16">
        <f t="shared" si="14"/>
        <v>0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0</v>
      </c>
      <c r="AG18" s="16">
        <f t="shared" si="17"/>
        <v>0</v>
      </c>
      <c r="AH18" s="15">
        <v>1</v>
      </c>
      <c r="AI18" s="16">
        <f t="shared" si="18"/>
        <v>180</v>
      </c>
      <c r="AJ18" s="15">
        <v>0</v>
      </c>
      <c r="AK18" s="16">
        <f t="shared" si="19"/>
        <v>0</v>
      </c>
      <c r="AL18" s="15">
        <v>1</v>
      </c>
      <c r="AM18" s="16">
        <f t="shared" si="20"/>
        <v>139</v>
      </c>
      <c r="AN18" s="15">
        <v>0</v>
      </c>
      <c r="AO18" s="16">
        <f t="shared" si="21"/>
        <v>0</v>
      </c>
      <c r="AP18" s="15">
        <v>0</v>
      </c>
      <c r="AQ18" s="16">
        <f t="shared" si="22"/>
        <v>0</v>
      </c>
      <c r="AR18" s="15">
        <v>0</v>
      </c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26"/>
        <v>0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0</v>
      </c>
      <c r="BE18" s="16">
        <f t="shared" si="29"/>
        <v>0</v>
      </c>
      <c r="BF18" s="15">
        <v>0</v>
      </c>
      <c r="BG18" s="16">
        <f t="shared" si="30"/>
        <v>0</v>
      </c>
      <c r="BH18" s="15">
        <v>0</v>
      </c>
      <c r="BI18" s="16">
        <f t="shared" si="31"/>
        <v>0</v>
      </c>
      <c r="BJ18" s="15">
        <v>0</v>
      </c>
      <c r="BK18" s="16">
        <f t="shared" si="32"/>
        <v>0</v>
      </c>
      <c r="BL18" s="15">
        <v>0</v>
      </c>
      <c r="BM18" s="16">
        <f t="shared" si="0"/>
        <v>0</v>
      </c>
      <c r="BN18" s="15">
        <v>0</v>
      </c>
      <c r="BO18" s="16">
        <f t="shared" si="33"/>
        <v>0</v>
      </c>
      <c r="BP18" s="15">
        <v>0</v>
      </c>
      <c r="BQ18" s="16">
        <f t="shared" si="34"/>
        <v>0</v>
      </c>
      <c r="BR18" s="22">
        <f t="shared" si="1"/>
        <v>2834</v>
      </c>
      <c r="BS18" s="55">
        <v>27</v>
      </c>
      <c r="BT18">
        <v>16</v>
      </c>
      <c r="BU18" s="47">
        <f t="shared" si="35"/>
        <v>2262.1328224776503</v>
      </c>
      <c r="BV18" s="47">
        <f t="shared" si="36"/>
        <v>180.97062579821201</v>
      </c>
      <c r="BW18" s="47">
        <f t="shared" si="37"/>
        <v>390.89655172413796</v>
      </c>
      <c r="BX18" s="47">
        <f t="shared" si="38"/>
        <v>2834.0000000000005</v>
      </c>
    </row>
    <row r="19" spans="1:76" ht="15" thickBot="1" x14ac:dyDescent="0.35">
      <c r="A19" s="14" t="s">
        <v>51</v>
      </c>
      <c r="B19" s="15">
        <v>1</v>
      </c>
      <c r="C19" s="16">
        <f t="shared" si="2"/>
        <v>71</v>
      </c>
      <c r="D19" s="15">
        <v>5</v>
      </c>
      <c r="E19" s="16">
        <f t="shared" si="3"/>
        <v>135</v>
      </c>
      <c r="F19" s="15">
        <v>2</v>
      </c>
      <c r="G19" s="16">
        <f t="shared" si="4"/>
        <v>108</v>
      </c>
      <c r="H19" s="15">
        <v>3</v>
      </c>
      <c r="I19" s="16">
        <f t="shared" si="5"/>
        <v>210</v>
      </c>
      <c r="J19" s="15"/>
      <c r="K19" s="16">
        <f t="shared" si="6"/>
        <v>0</v>
      </c>
      <c r="L19" s="15">
        <v>3</v>
      </c>
      <c r="M19" s="16">
        <f t="shared" si="39"/>
        <v>213</v>
      </c>
      <c r="N19" s="15">
        <v>1</v>
      </c>
      <c r="O19" s="16">
        <f t="shared" si="8"/>
        <v>128</v>
      </c>
      <c r="P19" s="15">
        <v>0</v>
      </c>
      <c r="Q19" s="16">
        <f t="shared" si="9"/>
        <v>0</v>
      </c>
      <c r="R19" s="15">
        <v>0</v>
      </c>
      <c r="S19" s="16">
        <f t="shared" si="10"/>
        <v>0</v>
      </c>
      <c r="T19" s="15">
        <v>1</v>
      </c>
      <c r="U19" s="16">
        <f t="shared" si="11"/>
        <v>140</v>
      </c>
      <c r="V19" s="15">
        <v>4</v>
      </c>
      <c r="W19" s="16">
        <f t="shared" si="12"/>
        <v>260</v>
      </c>
      <c r="X19" s="15">
        <v>9</v>
      </c>
      <c r="Y19" s="16">
        <f t="shared" si="13"/>
        <v>648</v>
      </c>
      <c r="Z19" s="15">
        <v>0</v>
      </c>
      <c r="AA19" s="16">
        <f t="shared" si="14"/>
        <v>0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0</v>
      </c>
      <c r="AI19" s="16">
        <f t="shared" si="18"/>
        <v>0</v>
      </c>
      <c r="AJ19" s="15">
        <v>0</v>
      </c>
      <c r="AK19" s="16">
        <f t="shared" si="19"/>
        <v>0</v>
      </c>
      <c r="AL19" s="15">
        <v>0</v>
      </c>
      <c r="AM19" s="16">
        <f t="shared" si="20"/>
        <v>0</v>
      </c>
      <c r="AN19" s="15">
        <v>0</v>
      </c>
      <c r="AO19" s="16">
        <f t="shared" si="21"/>
        <v>0</v>
      </c>
      <c r="AP19" s="15">
        <v>1</v>
      </c>
      <c r="AQ19" s="16">
        <f t="shared" si="22"/>
        <v>95</v>
      </c>
      <c r="AR19" s="15">
        <v>0</v>
      </c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>
        <v>1</v>
      </c>
      <c r="AY19" s="16">
        <f t="shared" si="26"/>
        <v>110</v>
      </c>
      <c r="AZ19" s="15">
        <v>0</v>
      </c>
      <c r="BA19" s="16">
        <f t="shared" si="27"/>
        <v>0</v>
      </c>
      <c r="BB19" s="15">
        <v>0</v>
      </c>
      <c r="BC19" s="16">
        <f t="shared" si="28"/>
        <v>0</v>
      </c>
      <c r="BD19" s="15">
        <v>0</v>
      </c>
      <c r="BE19" s="16">
        <f t="shared" si="29"/>
        <v>0</v>
      </c>
      <c r="BF19" s="15">
        <v>0</v>
      </c>
      <c r="BG19" s="16">
        <f t="shared" si="30"/>
        <v>0</v>
      </c>
      <c r="BH19" s="15">
        <v>0</v>
      </c>
      <c r="BI19" s="16">
        <f t="shared" si="31"/>
        <v>0</v>
      </c>
      <c r="BJ19" s="15">
        <v>0</v>
      </c>
      <c r="BK19" s="16">
        <f t="shared" si="32"/>
        <v>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0</v>
      </c>
      <c r="BQ19" s="16">
        <f t="shared" si="34"/>
        <v>0</v>
      </c>
      <c r="BR19" s="22">
        <f t="shared" si="1"/>
        <v>2118</v>
      </c>
      <c r="BS19" s="55">
        <v>20</v>
      </c>
      <c r="BT19">
        <v>17</v>
      </c>
      <c r="BU19" s="47">
        <f t="shared" si="35"/>
        <v>1690.6130268199236</v>
      </c>
      <c r="BV19" s="47">
        <f t="shared" si="36"/>
        <v>135.24904214559388</v>
      </c>
      <c r="BW19" s="47">
        <f t="shared" si="37"/>
        <v>292.13793103448279</v>
      </c>
      <c r="BX19" s="47">
        <f t="shared" si="38"/>
        <v>2118</v>
      </c>
    </row>
    <row r="20" spans="1:76" ht="15" thickBot="1" x14ac:dyDescent="0.35">
      <c r="A20" s="14" t="s">
        <v>52</v>
      </c>
      <c r="B20" s="15">
        <v>0</v>
      </c>
      <c r="C20" s="16">
        <f t="shared" si="2"/>
        <v>0</v>
      </c>
      <c r="D20" s="15">
        <v>3</v>
      </c>
      <c r="E20" s="16">
        <f t="shared" si="3"/>
        <v>81</v>
      </c>
      <c r="F20" s="15">
        <v>0</v>
      </c>
      <c r="G20" s="16">
        <f t="shared" si="4"/>
        <v>0</v>
      </c>
      <c r="H20" s="15">
        <v>1</v>
      </c>
      <c r="I20" s="16">
        <f t="shared" si="5"/>
        <v>70</v>
      </c>
      <c r="J20" s="15"/>
      <c r="K20" s="16">
        <f t="shared" si="6"/>
        <v>0</v>
      </c>
      <c r="L20" s="15">
        <v>2</v>
      </c>
      <c r="M20" s="16">
        <f t="shared" si="39"/>
        <v>142</v>
      </c>
      <c r="N20" s="15">
        <v>0</v>
      </c>
      <c r="O20" s="16">
        <f t="shared" si="8"/>
        <v>0</v>
      </c>
      <c r="P20" s="15">
        <v>0</v>
      </c>
      <c r="Q20" s="16">
        <f t="shared" si="9"/>
        <v>0</v>
      </c>
      <c r="R20" s="15">
        <v>1</v>
      </c>
      <c r="S20" s="16">
        <f t="shared" si="10"/>
        <v>145</v>
      </c>
      <c r="T20" s="15">
        <v>8</v>
      </c>
      <c r="U20" s="16">
        <f t="shared" si="11"/>
        <v>1120</v>
      </c>
      <c r="V20" s="15">
        <v>1</v>
      </c>
      <c r="W20" s="16">
        <f t="shared" si="12"/>
        <v>65</v>
      </c>
      <c r="X20" s="15">
        <v>6</v>
      </c>
      <c r="Y20" s="16">
        <f t="shared" si="13"/>
        <v>432</v>
      </c>
      <c r="Z20" s="15">
        <v>0</v>
      </c>
      <c r="AA20" s="16">
        <f t="shared" si="14"/>
        <v>0</v>
      </c>
      <c r="AB20" s="15">
        <v>0</v>
      </c>
      <c r="AC20" s="16">
        <f t="shared" si="15"/>
        <v>0</v>
      </c>
      <c r="AD20" s="15"/>
      <c r="AE20" s="16">
        <f t="shared" si="16"/>
        <v>0</v>
      </c>
      <c r="AF20" s="15">
        <v>0</v>
      </c>
      <c r="AG20" s="16">
        <f t="shared" si="17"/>
        <v>0</v>
      </c>
      <c r="AH20" s="15">
        <v>0</v>
      </c>
      <c r="AI20" s="16">
        <f t="shared" si="18"/>
        <v>0</v>
      </c>
      <c r="AJ20" s="15">
        <v>0</v>
      </c>
      <c r="AK20" s="16">
        <f t="shared" si="19"/>
        <v>0</v>
      </c>
      <c r="AL20" s="15">
        <v>0</v>
      </c>
      <c r="AM20" s="16">
        <f t="shared" si="20"/>
        <v>0</v>
      </c>
      <c r="AN20" s="15">
        <v>0</v>
      </c>
      <c r="AO20" s="16">
        <f t="shared" si="21"/>
        <v>0</v>
      </c>
      <c r="AP20" s="15">
        <v>1</v>
      </c>
      <c r="AQ20" s="16">
        <f t="shared" si="22"/>
        <v>95</v>
      </c>
      <c r="AR20" s="15">
        <v>0</v>
      </c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>
        <v>0</v>
      </c>
      <c r="AY20" s="16">
        <f t="shared" si="26"/>
        <v>0</v>
      </c>
      <c r="AZ20" s="15">
        <v>0</v>
      </c>
      <c r="BA20" s="16">
        <f t="shared" si="27"/>
        <v>0</v>
      </c>
      <c r="BB20" s="15">
        <v>0</v>
      </c>
      <c r="BC20" s="16">
        <f t="shared" si="28"/>
        <v>0</v>
      </c>
      <c r="BD20" s="15">
        <v>0</v>
      </c>
      <c r="BE20" s="16">
        <f t="shared" si="29"/>
        <v>0</v>
      </c>
      <c r="BF20" s="15">
        <v>0</v>
      </c>
      <c r="BG20" s="16">
        <f t="shared" si="30"/>
        <v>0</v>
      </c>
      <c r="BH20" s="15">
        <v>0</v>
      </c>
      <c r="BI20" s="16">
        <f t="shared" si="31"/>
        <v>0</v>
      </c>
      <c r="BJ20" s="15">
        <v>0</v>
      </c>
      <c r="BK20" s="16">
        <f t="shared" si="32"/>
        <v>0</v>
      </c>
      <c r="BL20" s="15">
        <v>0</v>
      </c>
      <c r="BM20" s="16">
        <f t="shared" si="0"/>
        <v>0</v>
      </c>
      <c r="BN20" s="15">
        <v>0</v>
      </c>
      <c r="BO20" s="16">
        <f t="shared" si="33"/>
        <v>0</v>
      </c>
      <c r="BP20" s="15">
        <v>0</v>
      </c>
      <c r="BQ20" s="16">
        <f t="shared" si="34"/>
        <v>0</v>
      </c>
      <c r="BR20" s="22">
        <f t="shared" si="1"/>
        <v>2150</v>
      </c>
      <c r="BS20" s="55">
        <v>17</v>
      </c>
      <c r="BT20">
        <v>18</v>
      </c>
      <c r="BU20" s="47">
        <f t="shared" si="35"/>
        <v>1716.1558109833973</v>
      </c>
      <c r="BV20" s="47">
        <f t="shared" si="36"/>
        <v>137.29246487867178</v>
      </c>
      <c r="BW20" s="47">
        <f t="shared" si="37"/>
        <v>296.55172413793105</v>
      </c>
      <c r="BX20" s="47">
        <f t="shared" si="38"/>
        <v>2150</v>
      </c>
    </row>
    <row r="21" spans="1:76" ht="15" thickBot="1" x14ac:dyDescent="0.35">
      <c r="A21" s="14" t="s">
        <v>53</v>
      </c>
      <c r="B21" s="15">
        <v>0</v>
      </c>
      <c r="C21" s="16">
        <f t="shared" si="2"/>
        <v>0</v>
      </c>
      <c r="D21" s="15">
        <v>5</v>
      </c>
      <c r="E21" s="16">
        <f t="shared" si="3"/>
        <v>135</v>
      </c>
      <c r="F21" s="15">
        <v>0</v>
      </c>
      <c r="G21" s="16">
        <f t="shared" si="4"/>
        <v>0</v>
      </c>
      <c r="H21" s="15">
        <v>3</v>
      </c>
      <c r="I21" s="16">
        <f t="shared" si="5"/>
        <v>210</v>
      </c>
      <c r="J21" s="15"/>
      <c r="K21" s="16">
        <f t="shared" si="6"/>
        <v>0</v>
      </c>
      <c r="L21" s="15">
        <v>6</v>
      </c>
      <c r="M21" s="16">
        <f t="shared" si="39"/>
        <v>426</v>
      </c>
      <c r="N21" s="15">
        <v>1</v>
      </c>
      <c r="O21" s="16">
        <f t="shared" si="8"/>
        <v>128</v>
      </c>
      <c r="P21" s="15">
        <v>1</v>
      </c>
      <c r="Q21" s="16">
        <f t="shared" si="9"/>
        <v>138</v>
      </c>
      <c r="R21" s="15">
        <v>0</v>
      </c>
      <c r="S21" s="16">
        <f t="shared" si="10"/>
        <v>0</v>
      </c>
      <c r="T21" s="15">
        <v>9</v>
      </c>
      <c r="U21" s="16">
        <f t="shared" si="11"/>
        <v>1260</v>
      </c>
      <c r="V21" s="15">
        <v>4</v>
      </c>
      <c r="W21" s="16">
        <f t="shared" si="12"/>
        <v>260</v>
      </c>
      <c r="X21" s="15">
        <v>17</v>
      </c>
      <c r="Y21" s="16">
        <f t="shared" si="13"/>
        <v>1224</v>
      </c>
      <c r="Z21" s="15">
        <v>0</v>
      </c>
      <c r="AA21" s="16">
        <f t="shared" si="14"/>
        <v>0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0</v>
      </c>
      <c r="AG21" s="16">
        <f t="shared" si="17"/>
        <v>0</v>
      </c>
      <c r="AH21" s="15">
        <v>1</v>
      </c>
      <c r="AI21" s="16">
        <f t="shared" si="18"/>
        <v>180</v>
      </c>
      <c r="AJ21" s="15">
        <v>0</v>
      </c>
      <c r="AK21" s="16">
        <f t="shared" si="19"/>
        <v>0</v>
      </c>
      <c r="AL21" s="15">
        <v>0</v>
      </c>
      <c r="AM21" s="16">
        <f t="shared" si="20"/>
        <v>0</v>
      </c>
      <c r="AN21" s="15">
        <v>0</v>
      </c>
      <c r="AO21" s="16">
        <f t="shared" si="21"/>
        <v>0</v>
      </c>
      <c r="AP21" s="15">
        <v>1</v>
      </c>
      <c r="AQ21" s="16">
        <f t="shared" si="22"/>
        <v>95</v>
      </c>
      <c r="AR21" s="15">
        <v>0</v>
      </c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0</v>
      </c>
      <c r="AY21" s="16">
        <f t="shared" si="26"/>
        <v>0</v>
      </c>
      <c r="AZ21" s="15">
        <v>0</v>
      </c>
      <c r="BA21" s="16">
        <f t="shared" si="27"/>
        <v>0</v>
      </c>
      <c r="BB21" s="15">
        <v>0</v>
      </c>
      <c r="BC21" s="16">
        <f t="shared" si="28"/>
        <v>0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0</v>
      </c>
      <c r="BI21" s="16">
        <f t="shared" si="31"/>
        <v>0</v>
      </c>
      <c r="BJ21" s="15">
        <v>0</v>
      </c>
      <c r="BK21" s="16">
        <f t="shared" si="32"/>
        <v>0</v>
      </c>
      <c r="BL21" s="15">
        <v>0</v>
      </c>
      <c r="BM21" s="16">
        <f t="shared" si="0"/>
        <v>0</v>
      </c>
      <c r="BN21" s="15">
        <v>0</v>
      </c>
      <c r="BO21" s="16">
        <f t="shared" si="33"/>
        <v>0</v>
      </c>
      <c r="BP21" s="15">
        <v>0</v>
      </c>
      <c r="BQ21" s="16">
        <f t="shared" si="34"/>
        <v>0</v>
      </c>
      <c r="BR21" s="22">
        <f t="shared" si="1"/>
        <v>4056</v>
      </c>
      <c r="BS21" s="55">
        <v>35</v>
      </c>
      <c r="BT21">
        <v>19</v>
      </c>
      <c r="BU21" s="47">
        <f t="shared" si="35"/>
        <v>3237.5478927203062</v>
      </c>
      <c r="BV21" s="47">
        <f t="shared" si="36"/>
        <v>259.0038314176245</v>
      </c>
      <c r="BW21" s="47">
        <f t="shared" si="37"/>
        <v>559.44827586206895</v>
      </c>
      <c r="BX21" s="47">
        <f t="shared" si="38"/>
        <v>4055.9999999999995</v>
      </c>
    </row>
    <row r="22" spans="1:76" ht="15" thickBot="1" x14ac:dyDescent="0.35">
      <c r="A22" s="14" t="s">
        <v>54</v>
      </c>
      <c r="B22" s="15">
        <v>1</v>
      </c>
      <c r="C22" s="16">
        <f t="shared" si="2"/>
        <v>71</v>
      </c>
      <c r="D22" s="15">
        <v>6</v>
      </c>
      <c r="E22" s="16">
        <f t="shared" si="3"/>
        <v>162</v>
      </c>
      <c r="F22" s="15">
        <v>0</v>
      </c>
      <c r="G22" s="16">
        <f t="shared" si="4"/>
        <v>0</v>
      </c>
      <c r="H22" s="15">
        <v>3</v>
      </c>
      <c r="I22" s="16">
        <f t="shared" si="5"/>
        <v>210</v>
      </c>
      <c r="J22" s="15"/>
      <c r="K22" s="16">
        <f t="shared" si="6"/>
        <v>0</v>
      </c>
      <c r="L22" s="15">
        <v>3</v>
      </c>
      <c r="M22" s="16">
        <f t="shared" si="39"/>
        <v>213</v>
      </c>
      <c r="N22" s="15">
        <v>1</v>
      </c>
      <c r="O22" s="16">
        <f t="shared" si="8"/>
        <v>128</v>
      </c>
      <c r="P22" s="15">
        <v>2</v>
      </c>
      <c r="Q22" s="16">
        <f t="shared" si="9"/>
        <v>276</v>
      </c>
      <c r="R22" s="15">
        <v>0</v>
      </c>
      <c r="S22" s="16">
        <f t="shared" si="10"/>
        <v>0</v>
      </c>
      <c r="T22" s="15">
        <v>3</v>
      </c>
      <c r="U22" s="16">
        <f t="shared" si="11"/>
        <v>420</v>
      </c>
      <c r="V22" s="15">
        <v>2</v>
      </c>
      <c r="W22" s="16">
        <f t="shared" si="12"/>
        <v>130</v>
      </c>
      <c r="X22" s="15">
        <v>6</v>
      </c>
      <c r="Y22" s="16">
        <f t="shared" si="13"/>
        <v>432</v>
      </c>
      <c r="Z22" s="15">
        <v>2</v>
      </c>
      <c r="AA22" s="16">
        <f t="shared" si="14"/>
        <v>176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0</v>
      </c>
      <c r="AK22" s="16">
        <f t="shared" si="19"/>
        <v>0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1</v>
      </c>
      <c r="AQ22" s="16">
        <f t="shared" si="22"/>
        <v>95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0</v>
      </c>
      <c r="BG22" s="16">
        <f t="shared" si="30"/>
        <v>0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1</v>
      </c>
      <c r="BO22" s="16">
        <f t="shared" si="33"/>
        <v>65</v>
      </c>
      <c r="BP22" s="15">
        <v>1</v>
      </c>
      <c r="BQ22" s="16">
        <f t="shared" si="34"/>
        <v>65</v>
      </c>
      <c r="BR22" s="22">
        <f t="shared" si="1"/>
        <v>2443</v>
      </c>
      <c r="BS22" s="55">
        <v>14</v>
      </c>
      <c r="BT22">
        <v>20</v>
      </c>
      <c r="BU22" s="47">
        <f t="shared" si="35"/>
        <v>1950.0319284802044</v>
      </c>
      <c r="BV22" s="47">
        <f t="shared" si="36"/>
        <v>156.00255427841637</v>
      </c>
      <c r="BW22" s="47">
        <f t="shared" si="37"/>
        <v>336.96551724137936</v>
      </c>
      <c r="BX22" s="47">
        <f t="shared" si="38"/>
        <v>2443.0000000000005</v>
      </c>
    </row>
    <row r="23" spans="1:76" ht="15" thickBot="1" x14ac:dyDescent="0.35">
      <c r="A23" s="14" t="s">
        <v>55</v>
      </c>
      <c r="B23" s="15">
        <v>1</v>
      </c>
      <c r="C23" s="16">
        <f t="shared" si="2"/>
        <v>71</v>
      </c>
      <c r="D23" s="15">
        <v>2</v>
      </c>
      <c r="E23" s="16">
        <f t="shared" si="3"/>
        <v>54</v>
      </c>
      <c r="F23" s="15">
        <v>0</v>
      </c>
      <c r="G23" s="16">
        <f t="shared" si="4"/>
        <v>0</v>
      </c>
      <c r="H23" s="15">
        <v>4</v>
      </c>
      <c r="I23" s="16">
        <f t="shared" si="5"/>
        <v>280</v>
      </c>
      <c r="J23" s="15"/>
      <c r="K23" s="16">
        <f t="shared" si="6"/>
        <v>0</v>
      </c>
      <c r="L23" s="15">
        <v>1</v>
      </c>
      <c r="M23" s="16">
        <f t="shared" si="39"/>
        <v>71</v>
      </c>
      <c r="N23" s="15">
        <v>0</v>
      </c>
      <c r="O23" s="16">
        <f t="shared" si="8"/>
        <v>0</v>
      </c>
      <c r="P23" s="15">
        <v>0</v>
      </c>
      <c r="Q23" s="16">
        <f t="shared" si="9"/>
        <v>0</v>
      </c>
      <c r="R23" s="15">
        <v>0</v>
      </c>
      <c r="S23" s="16">
        <f t="shared" si="10"/>
        <v>0</v>
      </c>
      <c r="T23" s="15">
        <v>4</v>
      </c>
      <c r="U23" s="16">
        <f t="shared" si="11"/>
        <v>560</v>
      </c>
      <c r="V23" s="15">
        <v>3</v>
      </c>
      <c r="W23" s="16">
        <f t="shared" si="12"/>
        <v>195</v>
      </c>
      <c r="X23" s="15">
        <v>9</v>
      </c>
      <c r="Y23" s="16">
        <f t="shared" si="13"/>
        <v>648</v>
      </c>
      <c r="Z23" s="15">
        <v>0</v>
      </c>
      <c r="AA23" s="16">
        <f t="shared" si="14"/>
        <v>0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0</v>
      </c>
      <c r="AK23" s="16">
        <f t="shared" si="19"/>
        <v>0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0</v>
      </c>
      <c r="AQ23" s="16">
        <f t="shared" si="22"/>
        <v>0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1879</v>
      </c>
      <c r="BS23" s="55">
        <v>17</v>
      </c>
      <c r="BT23">
        <v>21</v>
      </c>
      <c r="BU23" s="47">
        <f t="shared" si="35"/>
        <v>1499.8403575989785</v>
      </c>
      <c r="BV23" s="47">
        <f t="shared" si="36"/>
        <v>119.98722860791828</v>
      </c>
      <c r="BW23" s="47">
        <f t="shared" si="37"/>
        <v>259.17241379310349</v>
      </c>
      <c r="BX23" s="47">
        <f t="shared" si="38"/>
        <v>1879.0000000000002</v>
      </c>
    </row>
    <row r="24" spans="1:76" ht="15" thickBot="1" x14ac:dyDescent="0.35">
      <c r="A24" s="14" t="s">
        <v>56</v>
      </c>
      <c r="B24" s="15"/>
      <c r="C24" s="16">
        <f t="shared" si="2"/>
        <v>0</v>
      </c>
      <c r="D24" s="15"/>
      <c r="E24" s="16">
        <f t="shared" si="3"/>
        <v>0</v>
      </c>
      <c r="F24" s="15"/>
      <c r="G24" s="16">
        <f t="shared" si="4"/>
        <v>0</v>
      </c>
      <c r="H24" s="15"/>
      <c r="I24" s="16">
        <f t="shared" si="5"/>
        <v>0</v>
      </c>
      <c r="J24" s="15"/>
      <c r="K24" s="16">
        <f t="shared" si="6"/>
        <v>0</v>
      </c>
      <c r="L24" s="15"/>
      <c r="M24" s="16">
        <f t="shared" si="39"/>
        <v>0</v>
      </c>
      <c r="N24" s="15"/>
      <c r="O24" s="16">
        <f t="shared" si="8"/>
        <v>0</v>
      </c>
      <c r="P24" s="15"/>
      <c r="Q24" s="16">
        <f t="shared" si="9"/>
        <v>0</v>
      </c>
      <c r="R24" s="15"/>
      <c r="S24" s="16">
        <f t="shared" si="10"/>
        <v>0</v>
      </c>
      <c r="T24" s="15"/>
      <c r="U24" s="16">
        <f t="shared" si="11"/>
        <v>0</v>
      </c>
      <c r="V24" s="15"/>
      <c r="W24" s="16">
        <f t="shared" si="12"/>
        <v>0</v>
      </c>
      <c r="X24" s="15"/>
      <c r="Y24" s="16">
        <f t="shared" si="13"/>
        <v>0</v>
      </c>
      <c r="Z24" s="15"/>
      <c r="AA24" s="16">
        <f t="shared" si="14"/>
        <v>0</v>
      </c>
      <c r="AB24" s="15"/>
      <c r="AC24" s="16">
        <f t="shared" si="15"/>
        <v>0</v>
      </c>
      <c r="AD24" s="15"/>
      <c r="AE24" s="16">
        <f t="shared" si="16"/>
        <v>0</v>
      </c>
      <c r="AF24" s="15"/>
      <c r="AG24" s="16">
        <f t="shared" si="17"/>
        <v>0</v>
      </c>
      <c r="AH24" s="15"/>
      <c r="AI24" s="16">
        <f t="shared" si="18"/>
        <v>0</v>
      </c>
      <c r="AJ24" s="15"/>
      <c r="AK24" s="16">
        <f t="shared" si="19"/>
        <v>0</v>
      </c>
      <c r="AL24" s="15"/>
      <c r="AM24" s="16">
        <f t="shared" si="20"/>
        <v>0</v>
      </c>
      <c r="AN24" s="15"/>
      <c r="AO24" s="16">
        <f t="shared" si="21"/>
        <v>0</v>
      </c>
      <c r="AP24" s="15"/>
      <c r="AQ24" s="16">
        <f t="shared" si="22"/>
        <v>0</v>
      </c>
      <c r="AR24" s="15"/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/>
      <c r="AY24" s="16">
        <f t="shared" si="26"/>
        <v>0</v>
      </c>
      <c r="AZ24" s="15"/>
      <c r="BA24" s="16">
        <f t="shared" si="27"/>
        <v>0</v>
      </c>
      <c r="BB24" s="15"/>
      <c r="BC24" s="16">
        <f t="shared" si="28"/>
        <v>0</v>
      </c>
      <c r="BD24" s="15"/>
      <c r="BE24" s="16">
        <f t="shared" si="29"/>
        <v>0</v>
      </c>
      <c r="BF24" s="15"/>
      <c r="BG24" s="16">
        <f t="shared" si="30"/>
        <v>0</v>
      </c>
      <c r="BH24" s="15"/>
      <c r="BI24" s="16">
        <f t="shared" si="31"/>
        <v>0</v>
      </c>
      <c r="BJ24" s="15"/>
      <c r="BK24" s="16">
        <f t="shared" si="32"/>
        <v>0</v>
      </c>
      <c r="BL24" s="15"/>
      <c r="BM24" s="16">
        <f t="shared" si="0"/>
        <v>0</v>
      </c>
      <c r="BN24" s="15"/>
      <c r="BO24" s="16">
        <f t="shared" si="33"/>
        <v>0</v>
      </c>
      <c r="BP24" s="15"/>
      <c r="BQ24" s="16">
        <f t="shared" si="34"/>
        <v>0</v>
      </c>
      <c r="BR24" s="22">
        <f t="shared" si="1"/>
        <v>0</v>
      </c>
      <c r="BS24" s="55"/>
      <c r="BT24">
        <v>22</v>
      </c>
      <c r="BU24" s="47">
        <f t="shared" si="35"/>
        <v>0</v>
      </c>
      <c r="BV24" s="47">
        <f t="shared" si="36"/>
        <v>0</v>
      </c>
      <c r="BW24" s="47">
        <f t="shared" si="37"/>
        <v>0</v>
      </c>
      <c r="BX24" s="47">
        <f t="shared" si="38"/>
        <v>0</v>
      </c>
    </row>
    <row r="25" spans="1:76" ht="15" thickBot="1" x14ac:dyDescent="0.35">
      <c r="A25" s="14" t="s">
        <v>57</v>
      </c>
      <c r="B25" s="15">
        <v>2</v>
      </c>
      <c r="C25" s="16">
        <f t="shared" si="2"/>
        <v>142</v>
      </c>
      <c r="D25" s="15">
        <v>3</v>
      </c>
      <c r="E25" s="16">
        <f t="shared" si="3"/>
        <v>81</v>
      </c>
      <c r="F25" s="15">
        <v>1</v>
      </c>
      <c r="G25" s="16">
        <f t="shared" si="4"/>
        <v>54</v>
      </c>
      <c r="H25" s="15">
        <v>3</v>
      </c>
      <c r="I25" s="16">
        <f t="shared" si="5"/>
        <v>210</v>
      </c>
      <c r="J25" s="15"/>
      <c r="K25" s="16">
        <f t="shared" si="6"/>
        <v>0</v>
      </c>
      <c r="L25" s="15">
        <v>2</v>
      </c>
      <c r="M25" s="16">
        <f t="shared" si="39"/>
        <v>142</v>
      </c>
      <c r="N25" s="15">
        <v>0</v>
      </c>
      <c r="O25" s="16">
        <f t="shared" si="8"/>
        <v>0</v>
      </c>
      <c r="P25" s="15">
        <v>0</v>
      </c>
      <c r="Q25" s="16">
        <f t="shared" si="9"/>
        <v>0</v>
      </c>
      <c r="R25" s="15">
        <v>2</v>
      </c>
      <c r="S25" s="16">
        <f t="shared" si="10"/>
        <v>290</v>
      </c>
      <c r="T25" s="15">
        <v>6</v>
      </c>
      <c r="U25" s="16">
        <f t="shared" si="11"/>
        <v>840</v>
      </c>
      <c r="V25" s="15">
        <v>2</v>
      </c>
      <c r="W25" s="16">
        <f t="shared" si="12"/>
        <v>130</v>
      </c>
      <c r="X25" s="15">
        <v>9</v>
      </c>
      <c r="Y25" s="16">
        <f t="shared" si="13"/>
        <v>648</v>
      </c>
      <c r="Z25" s="15">
        <v>0</v>
      </c>
      <c r="AA25" s="16">
        <f t="shared" si="14"/>
        <v>0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0</v>
      </c>
      <c r="AK25" s="16">
        <f t="shared" si="19"/>
        <v>0</v>
      </c>
      <c r="AL25" s="15">
        <v>1</v>
      </c>
      <c r="AM25" s="16">
        <f t="shared" si="20"/>
        <v>139</v>
      </c>
      <c r="AN25" s="15">
        <v>0</v>
      </c>
      <c r="AO25" s="16">
        <f t="shared" si="21"/>
        <v>0</v>
      </c>
      <c r="AP25" s="15">
        <v>0</v>
      </c>
      <c r="AQ25" s="16">
        <f t="shared" si="22"/>
        <v>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0</v>
      </c>
      <c r="AY25" s="16">
        <f t="shared" si="26"/>
        <v>0</v>
      </c>
      <c r="AZ25" s="15">
        <v>0</v>
      </c>
      <c r="BA25" s="16">
        <f t="shared" si="27"/>
        <v>0</v>
      </c>
      <c r="BB25" s="15">
        <v>0</v>
      </c>
      <c r="BC25" s="16">
        <f t="shared" si="28"/>
        <v>0</v>
      </c>
      <c r="BD25" s="15">
        <v>0</v>
      </c>
      <c r="BE25" s="16">
        <f t="shared" si="29"/>
        <v>0</v>
      </c>
      <c r="BF25" s="15">
        <v>0</v>
      </c>
      <c r="BG25" s="16">
        <f t="shared" si="30"/>
        <v>0</v>
      </c>
      <c r="BH25" s="15">
        <v>0</v>
      </c>
      <c r="BI25" s="16">
        <f t="shared" si="31"/>
        <v>0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0</v>
      </c>
      <c r="BO25" s="16">
        <f t="shared" si="33"/>
        <v>0</v>
      </c>
      <c r="BP25" s="15">
        <v>1</v>
      </c>
      <c r="BQ25" s="16">
        <f t="shared" si="34"/>
        <v>65</v>
      </c>
      <c r="BR25" s="22">
        <f t="shared" si="1"/>
        <v>2741</v>
      </c>
      <c r="BS25" s="55">
        <v>25</v>
      </c>
      <c r="BT25">
        <v>23</v>
      </c>
      <c r="BU25" s="47">
        <f t="shared" si="35"/>
        <v>2187.8991060025542</v>
      </c>
      <c r="BV25" s="47">
        <f t="shared" si="36"/>
        <v>175.03192848020433</v>
      </c>
      <c r="BW25" s="47">
        <f t="shared" si="37"/>
        <v>378.06896551724139</v>
      </c>
      <c r="BX25" s="47">
        <f t="shared" si="38"/>
        <v>2741</v>
      </c>
    </row>
    <row r="26" spans="1:76" ht="15" thickBot="1" x14ac:dyDescent="0.35">
      <c r="A26" s="14" t="s">
        <v>58</v>
      </c>
      <c r="B26" s="15">
        <v>1</v>
      </c>
      <c r="C26" s="16">
        <f t="shared" si="2"/>
        <v>71</v>
      </c>
      <c r="D26" s="15">
        <v>3</v>
      </c>
      <c r="E26" s="16">
        <f t="shared" si="3"/>
        <v>81</v>
      </c>
      <c r="F26" s="15">
        <v>0</v>
      </c>
      <c r="G26" s="16">
        <f t="shared" si="4"/>
        <v>0</v>
      </c>
      <c r="H26" s="15">
        <v>2</v>
      </c>
      <c r="I26" s="16">
        <f t="shared" si="5"/>
        <v>140</v>
      </c>
      <c r="J26" s="15"/>
      <c r="K26" s="16">
        <f t="shared" si="6"/>
        <v>0</v>
      </c>
      <c r="L26" s="15">
        <v>11</v>
      </c>
      <c r="M26" s="16">
        <f t="shared" si="39"/>
        <v>781</v>
      </c>
      <c r="N26" s="15">
        <v>0</v>
      </c>
      <c r="O26" s="16">
        <f t="shared" si="8"/>
        <v>0</v>
      </c>
      <c r="P26" s="15">
        <v>0</v>
      </c>
      <c r="Q26" s="16">
        <f t="shared" si="9"/>
        <v>0</v>
      </c>
      <c r="R26" s="15">
        <v>2</v>
      </c>
      <c r="S26" s="16">
        <f t="shared" si="10"/>
        <v>290</v>
      </c>
      <c r="T26" s="15">
        <v>4</v>
      </c>
      <c r="U26" s="16">
        <f t="shared" si="11"/>
        <v>560</v>
      </c>
      <c r="V26" s="15">
        <v>3</v>
      </c>
      <c r="W26" s="16">
        <f t="shared" si="12"/>
        <v>195</v>
      </c>
      <c r="X26" s="15">
        <v>6</v>
      </c>
      <c r="Y26" s="16">
        <f t="shared" si="13"/>
        <v>432</v>
      </c>
      <c r="Z26" s="15">
        <v>0</v>
      </c>
      <c r="AA26" s="16">
        <f t="shared" si="14"/>
        <v>0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0</v>
      </c>
      <c r="AI26" s="16">
        <f t="shared" si="18"/>
        <v>0</v>
      </c>
      <c r="AJ26" s="15">
        <v>0</v>
      </c>
      <c r="AK26" s="16">
        <f t="shared" si="19"/>
        <v>0</v>
      </c>
      <c r="AL26" s="15">
        <v>1</v>
      </c>
      <c r="AM26" s="16">
        <f t="shared" si="20"/>
        <v>139</v>
      </c>
      <c r="AN26" s="15">
        <v>0</v>
      </c>
      <c r="AO26" s="16">
        <f t="shared" si="21"/>
        <v>0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0</v>
      </c>
      <c r="AY26" s="16">
        <f t="shared" si="26"/>
        <v>0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/>
      <c r="BE26" s="16">
        <v>0</v>
      </c>
      <c r="BF26" s="15">
        <v>0</v>
      </c>
      <c r="BG26" s="16">
        <f t="shared" si="30"/>
        <v>0</v>
      </c>
      <c r="BH26" s="15">
        <v>20</v>
      </c>
      <c r="BI26" s="16">
        <f t="shared" si="31"/>
        <v>20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0</v>
      </c>
      <c r="BO26" s="16">
        <f t="shared" si="33"/>
        <v>0</v>
      </c>
      <c r="BP26" s="15">
        <v>0</v>
      </c>
      <c r="BQ26" s="16">
        <f t="shared" si="34"/>
        <v>0</v>
      </c>
      <c r="BR26" s="22">
        <f t="shared" si="1"/>
        <v>2709</v>
      </c>
      <c r="BS26" s="55">
        <v>24</v>
      </c>
      <c r="BT26">
        <v>24</v>
      </c>
      <c r="BU26" s="47">
        <f t="shared" si="35"/>
        <v>2162.3563218390805</v>
      </c>
      <c r="BV26" s="47">
        <f t="shared" si="36"/>
        <v>172.98850574712645</v>
      </c>
      <c r="BW26" s="47">
        <f t="shared" si="37"/>
        <v>373.65517241379314</v>
      </c>
      <c r="BX26" s="47">
        <f t="shared" si="38"/>
        <v>2709</v>
      </c>
    </row>
    <row r="27" spans="1:76" ht="15" thickBot="1" x14ac:dyDescent="0.35">
      <c r="A27" s="14" t="s">
        <v>59</v>
      </c>
      <c r="B27" s="15">
        <v>4</v>
      </c>
      <c r="C27" s="16">
        <f t="shared" si="2"/>
        <v>284</v>
      </c>
      <c r="D27" s="15">
        <v>3</v>
      </c>
      <c r="E27" s="16">
        <f t="shared" si="3"/>
        <v>81</v>
      </c>
      <c r="F27" s="15">
        <v>0</v>
      </c>
      <c r="G27" s="16">
        <f t="shared" si="4"/>
        <v>0</v>
      </c>
      <c r="H27" s="15">
        <v>5</v>
      </c>
      <c r="I27" s="16">
        <f t="shared" si="5"/>
        <v>350</v>
      </c>
      <c r="J27" s="15"/>
      <c r="K27" s="16">
        <f t="shared" si="6"/>
        <v>0</v>
      </c>
      <c r="L27" s="15">
        <v>1</v>
      </c>
      <c r="M27" s="16">
        <f t="shared" si="39"/>
        <v>71</v>
      </c>
      <c r="N27" s="15">
        <v>0</v>
      </c>
      <c r="O27" s="16">
        <f t="shared" si="8"/>
        <v>0</v>
      </c>
      <c r="P27" s="15">
        <v>0</v>
      </c>
      <c r="Q27" s="16">
        <f t="shared" si="9"/>
        <v>0</v>
      </c>
      <c r="R27" s="15">
        <v>0</v>
      </c>
      <c r="S27" s="16">
        <f t="shared" si="10"/>
        <v>0</v>
      </c>
      <c r="T27" s="15">
        <v>4</v>
      </c>
      <c r="U27" s="16">
        <f t="shared" si="11"/>
        <v>560</v>
      </c>
      <c r="V27" s="15">
        <v>7</v>
      </c>
      <c r="W27" s="16">
        <f t="shared" si="12"/>
        <v>455</v>
      </c>
      <c r="X27" s="15">
        <v>12</v>
      </c>
      <c r="Y27" s="16">
        <f t="shared" si="13"/>
        <v>864</v>
      </c>
      <c r="Z27" s="15">
        <v>0</v>
      </c>
      <c r="AA27" s="16">
        <f t="shared" si="14"/>
        <v>0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0</v>
      </c>
      <c r="AG27" s="16">
        <f t="shared" si="17"/>
        <v>0</v>
      </c>
      <c r="AH27" s="15">
        <v>0</v>
      </c>
      <c r="AI27" s="16">
        <f t="shared" si="18"/>
        <v>0</v>
      </c>
      <c r="AJ27" s="15">
        <v>2</v>
      </c>
      <c r="AK27" s="16">
        <f t="shared" si="19"/>
        <v>290</v>
      </c>
      <c r="AL27" s="15">
        <v>0</v>
      </c>
      <c r="AM27" s="16">
        <f t="shared" si="20"/>
        <v>0</v>
      </c>
      <c r="AN27" s="15">
        <v>2</v>
      </c>
      <c r="AO27" s="16">
        <f t="shared" si="21"/>
        <v>44</v>
      </c>
      <c r="AP27" s="15">
        <v>0</v>
      </c>
      <c r="AQ27" s="16">
        <f t="shared" si="22"/>
        <v>0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0</v>
      </c>
      <c r="BI27" s="16">
        <f t="shared" si="31"/>
        <v>0</v>
      </c>
      <c r="BJ27" s="15">
        <v>1</v>
      </c>
      <c r="BK27" s="16">
        <f t="shared" si="32"/>
        <v>72</v>
      </c>
      <c r="BL27" s="15">
        <v>0</v>
      </c>
      <c r="BM27" s="16">
        <f t="shared" si="0"/>
        <v>0</v>
      </c>
      <c r="BN27" s="15">
        <v>2</v>
      </c>
      <c r="BO27" s="16">
        <f t="shared" si="33"/>
        <v>130</v>
      </c>
      <c r="BP27" s="15">
        <v>2</v>
      </c>
      <c r="BQ27" s="16">
        <f t="shared" si="34"/>
        <v>130</v>
      </c>
      <c r="BR27" s="22">
        <f t="shared" si="1"/>
        <v>3331</v>
      </c>
      <c r="BS27" s="55">
        <v>28</v>
      </c>
      <c r="BT27">
        <v>25</v>
      </c>
      <c r="BU27" s="47">
        <f t="shared" si="35"/>
        <v>2658.8441890166027</v>
      </c>
      <c r="BV27" s="47">
        <f t="shared" si="36"/>
        <v>212.70753512132822</v>
      </c>
      <c r="BW27" s="47">
        <f t="shared" si="37"/>
        <v>459.44827586206901</v>
      </c>
      <c r="BX27" s="47">
        <f t="shared" si="38"/>
        <v>3331</v>
      </c>
    </row>
    <row r="28" spans="1:76" ht="15" thickBot="1" x14ac:dyDescent="0.35">
      <c r="A28" s="14" t="s">
        <v>60</v>
      </c>
      <c r="B28" s="15">
        <v>1</v>
      </c>
      <c r="C28" s="16">
        <f t="shared" si="2"/>
        <v>71</v>
      </c>
      <c r="D28" s="15">
        <v>4</v>
      </c>
      <c r="E28" s="16">
        <f t="shared" si="3"/>
        <v>108</v>
      </c>
      <c r="F28" s="15">
        <v>0</v>
      </c>
      <c r="G28" s="16">
        <f t="shared" si="4"/>
        <v>0</v>
      </c>
      <c r="H28" s="15">
        <v>7</v>
      </c>
      <c r="I28" s="16">
        <f t="shared" si="5"/>
        <v>490</v>
      </c>
      <c r="J28" s="15"/>
      <c r="K28" s="16">
        <f t="shared" si="6"/>
        <v>0</v>
      </c>
      <c r="L28" s="15">
        <v>5</v>
      </c>
      <c r="M28" s="16">
        <f t="shared" si="39"/>
        <v>355</v>
      </c>
      <c r="N28" s="15">
        <v>3</v>
      </c>
      <c r="O28" s="16">
        <f t="shared" si="8"/>
        <v>384</v>
      </c>
      <c r="P28" s="15">
        <v>2</v>
      </c>
      <c r="Q28" s="16">
        <f t="shared" si="9"/>
        <v>276</v>
      </c>
      <c r="R28" s="15">
        <v>1</v>
      </c>
      <c r="S28" s="16">
        <f t="shared" si="10"/>
        <v>145</v>
      </c>
      <c r="T28" s="15">
        <v>1</v>
      </c>
      <c r="U28" s="16">
        <f t="shared" si="11"/>
        <v>140</v>
      </c>
      <c r="V28" s="15">
        <v>5</v>
      </c>
      <c r="W28" s="16">
        <f t="shared" si="12"/>
        <v>325</v>
      </c>
      <c r="X28" s="15">
        <v>10</v>
      </c>
      <c r="Y28" s="16">
        <f t="shared" si="13"/>
        <v>720</v>
      </c>
      <c r="Z28" s="15">
        <v>3</v>
      </c>
      <c r="AA28" s="16">
        <f t="shared" si="14"/>
        <v>264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2</v>
      </c>
      <c r="AI28" s="16">
        <f t="shared" si="18"/>
        <v>360</v>
      </c>
      <c r="AJ28" s="15">
        <v>1</v>
      </c>
      <c r="AK28" s="16">
        <f t="shared" si="19"/>
        <v>145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0</v>
      </c>
      <c r="AQ28" s="16">
        <f t="shared" si="22"/>
        <v>0</v>
      </c>
      <c r="AR28" s="15">
        <v>0</v>
      </c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>
        <v>0</v>
      </c>
      <c r="AY28" s="16">
        <f t="shared" si="26"/>
        <v>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4</v>
      </c>
      <c r="BG28" s="16">
        <f t="shared" si="30"/>
        <v>36</v>
      </c>
      <c r="BH28" s="15">
        <v>0</v>
      </c>
      <c r="BI28" s="16">
        <f t="shared" si="31"/>
        <v>0</v>
      </c>
      <c r="BJ28" s="15">
        <v>0</v>
      </c>
      <c r="BK28" s="16">
        <f t="shared" si="32"/>
        <v>0</v>
      </c>
      <c r="BL28" s="15">
        <v>1</v>
      </c>
      <c r="BM28" s="16">
        <f t="shared" si="0"/>
        <v>72</v>
      </c>
      <c r="BN28" s="15">
        <v>2</v>
      </c>
      <c r="BO28" s="16">
        <f t="shared" si="33"/>
        <v>130</v>
      </c>
      <c r="BP28" s="15">
        <v>0</v>
      </c>
      <c r="BQ28" s="16">
        <f t="shared" si="34"/>
        <v>0</v>
      </c>
      <c r="BR28" s="22">
        <f t="shared" si="1"/>
        <v>4021</v>
      </c>
      <c r="BS28" s="55">
        <v>36</v>
      </c>
      <c r="BT28">
        <v>26</v>
      </c>
      <c r="BU28" s="47">
        <f t="shared" si="35"/>
        <v>3209.6104725415071</v>
      </c>
      <c r="BV28" s="47">
        <f t="shared" si="36"/>
        <v>256.76883780332059</v>
      </c>
      <c r="BW28" s="47">
        <f t="shared" si="37"/>
        <v>554.62068965517244</v>
      </c>
      <c r="BX28" s="47">
        <f t="shared" si="38"/>
        <v>4021.0000000000005</v>
      </c>
    </row>
    <row r="29" spans="1:76" ht="15" thickBot="1" x14ac:dyDescent="0.35">
      <c r="A29" s="14" t="s">
        <v>61</v>
      </c>
      <c r="B29" s="15">
        <v>4</v>
      </c>
      <c r="C29" s="16">
        <f t="shared" si="2"/>
        <v>284</v>
      </c>
      <c r="D29" s="15">
        <v>5</v>
      </c>
      <c r="E29" s="16">
        <f t="shared" si="3"/>
        <v>135</v>
      </c>
      <c r="F29" s="15">
        <v>1</v>
      </c>
      <c r="G29" s="16">
        <f t="shared" si="4"/>
        <v>54</v>
      </c>
      <c r="H29" s="15">
        <v>1</v>
      </c>
      <c r="I29" s="16">
        <f t="shared" si="5"/>
        <v>70</v>
      </c>
      <c r="J29" s="15"/>
      <c r="K29" s="16">
        <f t="shared" si="6"/>
        <v>0</v>
      </c>
      <c r="L29" s="15">
        <v>2</v>
      </c>
      <c r="M29" s="16">
        <f t="shared" si="39"/>
        <v>142</v>
      </c>
      <c r="N29" s="15">
        <v>0</v>
      </c>
      <c r="O29" s="16">
        <f t="shared" si="8"/>
        <v>0</v>
      </c>
      <c r="P29" s="15">
        <v>0</v>
      </c>
      <c r="Q29" s="16">
        <f t="shared" si="9"/>
        <v>0</v>
      </c>
      <c r="R29" s="15">
        <v>0</v>
      </c>
      <c r="S29" s="16">
        <f t="shared" si="10"/>
        <v>0</v>
      </c>
      <c r="T29" s="15">
        <v>9</v>
      </c>
      <c r="U29" s="16">
        <f t="shared" si="11"/>
        <v>1260</v>
      </c>
      <c r="V29" s="15">
        <v>5</v>
      </c>
      <c r="W29" s="16">
        <f t="shared" si="12"/>
        <v>325</v>
      </c>
      <c r="X29" s="15">
        <v>15</v>
      </c>
      <c r="Y29" s="16">
        <f t="shared" si="13"/>
        <v>1080</v>
      </c>
      <c r="Z29" s="15">
        <v>0</v>
      </c>
      <c r="AA29" s="16">
        <f t="shared" si="14"/>
        <v>0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0</v>
      </c>
      <c r="AM29" s="16">
        <f t="shared" si="20"/>
        <v>0</v>
      </c>
      <c r="AN29" s="15">
        <v>2</v>
      </c>
      <c r="AO29" s="16">
        <f t="shared" si="21"/>
        <v>44</v>
      </c>
      <c r="AP29" s="15">
        <v>0</v>
      </c>
      <c r="AQ29" s="16">
        <f t="shared" si="22"/>
        <v>0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0</v>
      </c>
      <c r="BG29" s="16">
        <f t="shared" si="30"/>
        <v>0</v>
      </c>
      <c r="BH29" s="15">
        <v>0</v>
      </c>
      <c r="BI29" s="16">
        <f t="shared" si="31"/>
        <v>0</v>
      </c>
      <c r="BJ29" s="15">
        <v>0</v>
      </c>
      <c r="BK29" s="16">
        <f t="shared" si="32"/>
        <v>0</v>
      </c>
      <c r="BL29" s="15">
        <v>0</v>
      </c>
      <c r="BM29" s="16">
        <f t="shared" si="0"/>
        <v>0</v>
      </c>
      <c r="BN29" s="15">
        <v>1</v>
      </c>
      <c r="BO29" s="16">
        <f t="shared" si="33"/>
        <v>65</v>
      </c>
      <c r="BP29" s="15">
        <v>0</v>
      </c>
      <c r="BQ29" s="16">
        <f t="shared" si="34"/>
        <v>0</v>
      </c>
      <c r="BR29" s="22">
        <f t="shared" si="1"/>
        <v>3459</v>
      </c>
      <c r="BS29" s="55">
        <v>30</v>
      </c>
      <c r="BT29">
        <v>27</v>
      </c>
      <c r="BU29" s="47">
        <f t="shared" si="35"/>
        <v>2761.015325670498</v>
      </c>
      <c r="BV29" s="47">
        <f t="shared" si="36"/>
        <v>220.88122605363984</v>
      </c>
      <c r="BW29" s="47">
        <f t="shared" si="37"/>
        <v>477.10344827586204</v>
      </c>
      <c r="BX29" s="47">
        <f t="shared" si="38"/>
        <v>3458.9999999999995</v>
      </c>
    </row>
    <row r="30" spans="1:76" ht="15" thickBot="1" x14ac:dyDescent="0.35">
      <c r="A30" s="14" t="s">
        <v>62</v>
      </c>
      <c r="B30" s="15">
        <v>4</v>
      </c>
      <c r="C30" s="16">
        <f t="shared" si="2"/>
        <v>284</v>
      </c>
      <c r="D30" s="15">
        <v>0</v>
      </c>
      <c r="E30" s="16">
        <f t="shared" si="3"/>
        <v>0</v>
      </c>
      <c r="F30" s="15">
        <v>0</v>
      </c>
      <c r="G30" s="16">
        <f t="shared" si="4"/>
        <v>0</v>
      </c>
      <c r="H30" s="15">
        <v>0</v>
      </c>
      <c r="I30" s="16">
        <f t="shared" si="5"/>
        <v>0</v>
      </c>
      <c r="J30" s="15"/>
      <c r="K30" s="16">
        <f t="shared" si="6"/>
        <v>0</v>
      </c>
      <c r="L30" s="15">
        <v>3</v>
      </c>
      <c r="M30" s="16">
        <f t="shared" si="39"/>
        <v>213</v>
      </c>
      <c r="N30" s="15">
        <v>0</v>
      </c>
      <c r="O30" s="16">
        <f t="shared" si="8"/>
        <v>0</v>
      </c>
      <c r="P30" s="15">
        <v>0</v>
      </c>
      <c r="Q30" s="16">
        <f t="shared" si="9"/>
        <v>0</v>
      </c>
      <c r="R30" s="15">
        <v>0</v>
      </c>
      <c r="S30" s="16">
        <f t="shared" si="10"/>
        <v>0</v>
      </c>
      <c r="T30" s="15">
        <v>1</v>
      </c>
      <c r="U30" s="16">
        <f t="shared" si="11"/>
        <v>140</v>
      </c>
      <c r="V30" s="15">
        <v>2</v>
      </c>
      <c r="W30" s="16">
        <f t="shared" si="12"/>
        <v>130</v>
      </c>
      <c r="X30" s="15">
        <v>10</v>
      </c>
      <c r="Y30" s="16">
        <f t="shared" si="13"/>
        <v>720</v>
      </c>
      <c r="Z30" s="15">
        <v>0</v>
      </c>
      <c r="AA30" s="16">
        <f t="shared" si="14"/>
        <v>0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0</v>
      </c>
      <c r="AI30" s="16">
        <f t="shared" si="18"/>
        <v>0</v>
      </c>
      <c r="AJ30" s="15">
        <v>2</v>
      </c>
      <c r="AK30" s="16">
        <f t="shared" si="19"/>
        <v>290</v>
      </c>
      <c r="AL30" s="15">
        <v>1</v>
      </c>
      <c r="AM30" s="16">
        <f t="shared" si="20"/>
        <v>139</v>
      </c>
      <c r="AN30" s="15">
        <v>0</v>
      </c>
      <c r="AO30" s="16">
        <f t="shared" si="21"/>
        <v>0</v>
      </c>
      <c r="AP30" s="15">
        <v>0</v>
      </c>
      <c r="AQ30" s="16">
        <f t="shared" si="22"/>
        <v>0</v>
      </c>
      <c r="AR30" s="15">
        <v>0</v>
      </c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26"/>
        <v>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0</v>
      </c>
      <c r="BK30" s="16">
        <f t="shared" si="32"/>
        <v>0</v>
      </c>
      <c r="BL30" s="15">
        <v>0</v>
      </c>
      <c r="BM30" s="16">
        <f t="shared" si="0"/>
        <v>0</v>
      </c>
      <c r="BN30" s="15">
        <v>1</v>
      </c>
      <c r="BO30" s="16">
        <f t="shared" si="33"/>
        <v>65</v>
      </c>
      <c r="BP30" s="15">
        <v>0</v>
      </c>
      <c r="BQ30" s="16">
        <f t="shared" si="34"/>
        <v>0</v>
      </c>
      <c r="BR30" s="22">
        <f t="shared" si="1"/>
        <v>1981</v>
      </c>
      <c r="BS30" s="55">
        <v>16</v>
      </c>
      <c r="BT30">
        <v>28</v>
      </c>
      <c r="BU30" s="47">
        <f t="shared" si="35"/>
        <v>1581.2579821200511</v>
      </c>
      <c r="BV30" s="47">
        <f t="shared" si="36"/>
        <v>126.50063856960409</v>
      </c>
      <c r="BW30" s="47">
        <f t="shared" si="37"/>
        <v>273.24137931034483</v>
      </c>
      <c r="BX30" s="47">
        <f t="shared" si="38"/>
        <v>1981</v>
      </c>
    </row>
    <row r="31" spans="1:76" ht="15" thickBot="1" x14ac:dyDescent="0.35">
      <c r="A31" s="14" t="s">
        <v>63</v>
      </c>
      <c r="B31" s="15"/>
      <c r="C31" s="16">
        <f t="shared" si="2"/>
        <v>0</v>
      </c>
      <c r="D31" s="15"/>
      <c r="E31" s="16">
        <f t="shared" si="3"/>
        <v>0</v>
      </c>
      <c r="F31" s="15"/>
      <c r="G31" s="16">
        <f t="shared" si="4"/>
        <v>0</v>
      </c>
      <c r="H31" s="15"/>
      <c r="I31" s="16">
        <f t="shared" si="5"/>
        <v>0</v>
      </c>
      <c r="J31" s="15"/>
      <c r="K31" s="16">
        <f t="shared" si="6"/>
        <v>0</v>
      </c>
      <c r="L31" s="15"/>
      <c r="M31" s="16">
        <f t="shared" si="39"/>
        <v>0</v>
      </c>
      <c r="N31" s="15"/>
      <c r="O31" s="16">
        <f t="shared" si="8"/>
        <v>0</v>
      </c>
      <c r="P31" s="15"/>
      <c r="Q31" s="16">
        <f t="shared" si="9"/>
        <v>0</v>
      </c>
      <c r="R31" s="15"/>
      <c r="S31" s="16">
        <f t="shared" si="10"/>
        <v>0</v>
      </c>
      <c r="T31" s="15"/>
      <c r="U31" s="16">
        <f t="shared" si="11"/>
        <v>0</v>
      </c>
      <c r="V31" s="15"/>
      <c r="W31" s="16">
        <f t="shared" si="12"/>
        <v>0</v>
      </c>
      <c r="X31" s="15"/>
      <c r="Y31" s="16">
        <f t="shared" si="13"/>
        <v>0</v>
      </c>
      <c r="Z31" s="15"/>
      <c r="AA31" s="16">
        <f t="shared" si="14"/>
        <v>0</v>
      </c>
      <c r="AB31" s="15"/>
      <c r="AC31" s="16">
        <f t="shared" si="15"/>
        <v>0</v>
      </c>
      <c r="AD31" s="15"/>
      <c r="AE31" s="16">
        <f t="shared" si="16"/>
        <v>0</v>
      </c>
      <c r="AF31" s="15"/>
      <c r="AG31" s="16">
        <f t="shared" si="17"/>
        <v>0</v>
      </c>
      <c r="AH31" s="15"/>
      <c r="AI31" s="16">
        <f t="shared" si="18"/>
        <v>0</v>
      </c>
      <c r="AJ31" s="15"/>
      <c r="AK31" s="16">
        <f t="shared" si="19"/>
        <v>0</v>
      </c>
      <c r="AL31" s="15"/>
      <c r="AM31" s="16">
        <f t="shared" si="20"/>
        <v>0</v>
      </c>
      <c r="AN31" s="15"/>
      <c r="AO31" s="16">
        <f t="shared" si="21"/>
        <v>0</v>
      </c>
      <c r="AP31" s="15"/>
      <c r="AQ31" s="16">
        <f t="shared" si="22"/>
        <v>0</v>
      </c>
      <c r="AR31" s="15"/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/>
      <c r="AY31" s="16">
        <f t="shared" si="26"/>
        <v>0</v>
      </c>
      <c r="AZ31" s="15"/>
      <c r="BA31" s="16">
        <f t="shared" si="27"/>
        <v>0</v>
      </c>
      <c r="BB31" s="15"/>
      <c r="BC31" s="16">
        <f t="shared" si="28"/>
        <v>0</v>
      </c>
      <c r="BD31" s="15"/>
      <c r="BE31" s="16">
        <f t="shared" si="29"/>
        <v>0</v>
      </c>
      <c r="BF31" s="15"/>
      <c r="BG31" s="16">
        <f t="shared" si="30"/>
        <v>0</v>
      </c>
      <c r="BH31" s="15"/>
      <c r="BI31" s="16">
        <f t="shared" si="31"/>
        <v>0</v>
      </c>
      <c r="BJ31" s="15"/>
      <c r="BK31" s="16">
        <f t="shared" si="32"/>
        <v>0</v>
      </c>
      <c r="BL31" s="15"/>
      <c r="BM31" s="16">
        <f t="shared" si="0"/>
        <v>0</v>
      </c>
      <c r="BN31" s="15"/>
      <c r="BO31" s="16">
        <f t="shared" si="33"/>
        <v>0</v>
      </c>
      <c r="BP31" s="15"/>
      <c r="BQ31" s="16">
        <f t="shared" si="34"/>
        <v>0</v>
      </c>
      <c r="BR31" s="22">
        <f t="shared" si="1"/>
        <v>0</v>
      </c>
      <c r="BS31" s="55"/>
      <c r="BT31">
        <v>29</v>
      </c>
      <c r="BU31" s="47">
        <f t="shared" si="35"/>
        <v>0</v>
      </c>
      <c r="BV31" s="47">
        <f t="shared" si="36"/>
        <v>0</v>
      </c>
      <c r="BW31" s="47">
        <f t="shared" si="37"/>
        <v>0</v>
      </c>
      <c r="BX31" s="47">
        <f t="shared" si="38"/>
        <v>0</v>
      </c>
    </row>
    <row r="32" spans="1:76" ht="15" thickBot="1" x14ac:dyDescent="0.35">
      <c r="A32" s="14" t="s">
        <v>64</v>
      </c>
      <c r="B32" s="15">
        <v>3</v>
      </c>
      <c r="C32" s="16">
        <f t="shared" si="2"/>
        <v>213</v>
      </c>
      <c r="D32" s="15">
        <v>1</v>
      </c>
      <c r="E32" s="16">
        <f t="shared" si="3"/>
        <v>27</v>
      </c>
      <c r="F32" s="15">
        <v>0</v>
      </c>
      <c r="G32" s="16">
        <f t="shared" si="4"/>
        <v>0</v>
      </c>
      <c r="H32" s="15">
        <v>0</v>
      </c>
      <c r="I32" s="16">
        <f t="shared" si="5"/>
        <v>0</v>
      </c>
      <c r="J32" s="15"/>
      <c r="K32" s="16">
        <f t="shared" si="6"/>
        <v>0</v>
      </c>
      <c r="L32" s="15">
        <v>1</v>
      </c>
      <c r="M32" s="16">
        <f t="shared" si="39"/>
        <v>71</v>
      </c>
      <c r="N32" s="15">
        <v>1</v>
      </c>
      <c r="O32" s="16">
        <f t="shared" si="8"/>
        <v>128</v>
      </c>
      <c r="P32" s="15">
        <v>0</v>
      </c>
      <c r="Q32" s="16">
        <f t="shared" si="9"/>
        <v>0</v>
      </c>
      <c r="R32" s="15">
        <v>2</v>
      </c>
      <c r="S32" s="16">
        <f t="shared" si="10"/>
        <v>290</v>
      </c>
      <c r="T32" s="15">
        <v>3</v>
      </c>
      <c r="U32" s="16">
        <f t="shared" si="11"/>
        <v>420</v>
      </c>
      <c r="V32" s="15">
        <v>5</v>
      </c>
      <c r="W32" s="16">
        <f t="shared" si="12"/>
        <v>325</v>
      </c>
      <c r="X32" s="15">
        <v>4</v>
      </c>
      <c r="Y32" s="16">
        <f t="shared" si="13"/>
        <v>288</v>
      </c>
      <c r="Z32" s="15">
        <v>0</v>
      </c>
      <c r="AA32" s="16">
        <f t="shared" si="14"/>
        <v>0</v>
      </c>
      <c r="AB32" s="15">
        <v>0</v>
      </c>
      <c r="AC32" s="16">
        <f t="shared" si="15"/>
        <v>0</v>
      </c>
      <c r="AD32" s="15"/>
      <c r="AE32" s="16">
        <f t="shared" si="16"/>
        <v>0</v>
      </c>
      <c r="AF32" s="15">
        <v>0</v>
      </c>
      <c r="AG32" s="16">
        <f t="shared" si="17"/>
        <v>0</v>
      </c>
      <c r="AH32" s="15">
        <v>0</v>
      </c>
      <c r="AI32" s="16">
        <f t="shared" si="18"/>
        <v>0</v>
      </c>
      <c r="AJ32" s="15">
        <v>2</v>
      </c>
      <c r="AK32" s="16">
        <f t="shared" si="19"/>
        <v>290</v>
      </c>
      <c r="AL32" s="15">
        <v>0</v>
      </c>
      <c r="AM32" s="16">
        <f t="shared" si="20"/>
        <v>0</v>
      </c>
      <c r="AN32" s="15">
        <v>0</v>
      </c>
      <c r="AO32" s="16">
        <f t="shared" si="21"/>
        <v>0</v>
      </c>
      <c r="AP32" s="15">
        <v>0</v>
      </c>
      <c r="AQ32" s="16">
        <f t="shared" si="22"/>
        <v>0</v>
      </c>
      <c r="AR32" s="15">
        <v>0</v>
      </c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>
        <v>0</v>
      </c>
      <c r="AY32" s="16">
        <f t="shared" si="26"/>
        <v>0</v>
      </c>
      <c r="AZ32" s="15">
        <v>0</v>
      </c>
      <c r="BA32" s="16">
        <f t="shared" si="27"/>
        <v>0</v>
      </c>
      <c r="BB32" s="15">
        <v>1</v>
      </c>
      <c r="BC32" s="16">
        <f t="shared" si="28"/>
        <v>88</v>
      </c>
      <c r="BD32" s="15">
        <v>0</v>
      </c>
      <c r="BE32" s="16">
        <f t="shared" si="29"/>
        <v>0</v>
      </c>
      <c r="BF32" s="15">
        <v>0</v>
      </c>
      <c r="BG32" s="16">
        <f t="shared" si="30"/>
        <v>0</v>
      </c>
      <c r="BH32" s="15">
        <v>12</v>
      </c>
      <c r="BI32" s="16">
        <f t="shared" si="31"/>
        <v>12</v>
      </c>
      <c r="BJ32" s="15">
        <v>0</v>
      </c>
      <c r="BK32" s="16">
        <f t="shared" si="32"/>
        <v>0</v>
      </c>
      <c r="BL32" s="15">
        <v>0</v>
      </c>
      <c r="BM32" s="16">
        <f t="shared" si="0"/>
        <v>0</v>
      </c>
      <c r="BN32" s="15">
        <v>0</v>
      </c>
      <c r="BO32" s="16">
        <f t="shared" si="33"/>
        <v>0</v>
      </c>
      <c r="BP32" s="15">
        <v>1</v>
      </c>
      <c r="BQ32" s="16">
        <f t="shared" si="34"/>
        <v>65</v>
      </c>
      <c r="BR32" s="22">
        <f t="shared" si="1"/>
        <v>2217</v>
      </c>
      <c r="BS32" s="55">
        <v>19</v>
      </c>
      <c r="BT32">
        <v>30</v>
      </c>
      <c r="BU32" s="47">
        <f t="shared" si="35"/>
        <v>1769.6360153256708</v>
      </c>
      <c r="BV32" s="47">
        <f t="shared" si="36"/>
        <v>141.57088122605367</v>
      </c>
      <c r="BW32" s="47">
        <f t="shared" si="37"/>
        <v>305.79310344827593</v>
      </c>
      <c r="BX32" s="47">
        <f t="shared" si="38"/>
        <v>2217.0000000000005</v>
      </c>
    </row>
    <row r="33" spans="1:76" ht="15" thickBot="1" x14ac:dyDescent="0.35">
      <c r="A33" s="14" t="s">
        <v>65</v>
      </c>
      <c r="B33" s="36">
        <v>1</v>
      </c>
      <c r="C33" s="37">
        <f t="shared" si="2"/>
        <v>71</v>
      </c>
      <c r="D33" s="36">
        <v>7</v>
      </c>
      <c r="E33" s="37">
        <f t="shared" si="3"/>
        <v>189</v>
      </c>
      <c r="F33" s="36">
        <v>3</v>
      </c>
      <c r="G33" s="37">
        <f t="shared" si="4"/>
        <v>162</v>
      </c>
      <c r="H33" s="36">
        <v>3</v>
      </c>
      <c r="I33" s="37">
        <f t="shared" si="5"/>
        <v>210</v>
      </c>
      <c r="J33" s="36"/>
      <c r="K33" s="37">
        <f t="shared" si="6"/>
        <v>0</v>
      </c>
      <c r="L33" s="36">
        <v>3</v>
      </c>
      <c r="M33" s="37">
        <f t="shared" si="39"/>
        <v>213</v>
      </c>
      <c r="N33" s="36">
        <v>1</v>
      </c>
      <c r="O33" s="37">
        <f t="shared" si="8"/>
        <v>128</v>
      </c>
      <c r="P33" s="36">
        <v>0</v>
      </c>
      <c r="Q33" s="37">
        <f t="shared" si="9"/>
        <v>0</v>
      </c>
      <c r="R33" s="36">
        <v>2</v>
      </c>
      <c r="S33" s="37">
        <f t="shared" si="10"/>
        <v>290</v>
      </c>
      <c r="T33" s="36">
        <v>6</v>
      </c>
      <c r="U33" s="37">
        <f t="shared" si="11"/>
        <v>840</v>
      </c>
      <c r="V33" s="36">
        <v>0</v>
      </c>
      <c r="W33" s="37">
        <f t="shared" si="12"/>
        <v>0</v>
      </c>
      <c r="X33" s="36">
        <v>12</v>
      </c>
      <c r="Y33" s="37">
        <f t="shared" si="13"/>
        <v>864</v>
      </c>
      <c r="Z33" s="36">
        <v>0</v>
      </c>
      <c r="AA33" s="37">
        <f t="shared" si="14"/>
        <v>0</v>
      </c>
      <c r="AB33" s="36">
        <v>0</v>
      </c>
      <c r="AC33" s="37">
        <f t="shared" si="15"/>
        <v>0</v>
      </c>
      <c r="AD33" s="36"/>
      <c r="AE33" s="37">
        <f t="shared" si="16"/>
        <v>0</v>
      </c>
      <c r="AF33" s="36">
        <v>0</v>
      </c>
      <c r="AG33" s="37">
        <f t="shared" si="17"/>
        <v>0</v>
      </c>
      <c r="AH33" s="36">
        <v>0</v>
      </c>
      <c r="AI33" s="37">
        <f t="shared" si="18"/>
        <v>0</v>
      </c>
      <c r="AJ33" s="36">
        <v>0</v>
      </c>
      <c r="AK33" s="37">
        <f t="shared" si="19"/>
        <v>0</v>
      </c>
      <c r="AL33" s="36">
        <v>0</v>
      </c>
      <c r="AM33" s="37">
        <f t="shared" si="20"/>
        <v>0</v>
      </c>
      <c r="AN33" s="36">
        <v>0</v>
      </c>
      <c r="AO33" s="37">
        <f t="shared" si="21"/>
        <v>0</v>
      </c>
      <c r="AP33" s="36">
        <v>1</v>
      </c>
      <c r="AQ33" s="37">
        <f t="shared" si="22"/>
        <v>95</v>
      </c>
      <c r="AR33" s="36">
        <v>0</v>
      </c>
      <c r="AS33" s="37">
        <f t="shared" si="23"/>
        <v>0</v>
      </c>
      <c r="AT33" s="36"/>
      <c r="AU33" s="37">
        <f t="shared" si="24"/>
        <v>0</v>
      </c>
      <c r="AV33" s="36"/>
      <c r="AW33" s="37">
        <f t="shared" si="25"/>
        <v>0</v>
      </c>
      <c r="AX33" s="36">
        <v>0</v>
      </c>
      <c r="AY33" s="37">
        <f t="shared" si="26"/>
        <v>0</v>
      </c>
      <c r="AZ33" s="36">
        <v>0</v>
      </c>
      <c r="BA33" s="37">
        <f t="shared" si="27"/>
        <v>0</v>
      </c>
      <c r="BB33" s="36">
        <v>0</v>
      </c>
      <c r="BC33" s="37">
        <f t="shared" si="28"/>
        <v>0</v>
      </c>
      <c r="BD33" s="36">
        <v>0</v>
      </c>
      <c r="BE33" s="37">
        <f t="shared" si="29"/>
        <v>0</v>
      </c>
      <c r="BF33" s="36">
        <v>5</v>
      </c>
      <c r="BG33" s="37">
        <f t="shared" si="30"/>
        <v>45</v>
      </c>
      <c r="BH33" s="36">
        <v>0</v>
      </c>
      <c r="BI33" s="37">
        <f t="shared" si="31"/>
        <v>0</v>
      </c>
      <c r="BJ33" s="36">
        <v>0</v>
      </c>
      <c r="BK33" s="37">
        <f t="shared" si="32"/>
        <v>0</v>
      </c>
      <c r="BL33" s="36">
        <v>0</v>
      </c>
      <c r="BM33" s="37">
        <f t="shared" si="0"/>
        <v>0</v>
      </c>
      <c r="BN33" s="36">
        <v>0</v>
      </c>
      <c r="BO33" s="37">
        <f t="shared" si="33"/>
        <v>0</v>
      </c>
      <c r="BP33" s="36">
        <v>1</v>
      </c>
      <c r="BQ33" s="37">
        <f t="shared" si="34"/>
        <v>65</v>
      </c>
      <c r="BR33" s="25">
        <f t="shared" si="1"/>
        <v>3172</v>
      </c>
      <c r="BS33" s="56">
        <v>28</v>
      </c>
      <c r="BT33">
        <v>31</v>
      </c>
      <c r="BU33" s="47">
        <f t="shared" si="35"/>
        <v>2531.9284802043426</v>
      </c>
      <c r="BV33" s="47">
        <f t="shared" si="36"/>
        <v>202.55427841634742</v>
      </c>
      <c r="BW33" s="47">
        <f t="shared" si="37"/>
        <v>437.51724137931046</v>
      </c>
      <c r="BX33" s="47">
        <f t="shared" si="38"/>
        <v>3172.0000000000009</v>
      </c>
    </row>
    <row r="34" spans="1:76" ht="15" thickBot="1" x14ac:dyDescent="0.35">
      <c r="A34" s="14" t="s">
        <v>66</v>
      </c>
      <c r="B34" s="17">
        <f>SUM(B3:B33)</f>
        <v>45</v>
      </c>
      <c r="C34" s="18">
        <f>SUM(C3:C33)</f>
        <v>3195</v>
      </c>
      <c r="D34" s="17">
        <f>SUM(D3:D33)</f>
        <v>89</v>
      </c>
      <c r="E34" s="18">
        <f t="shared" ref="E34:O34" si="40">SUM(E3:E33)</f>
        <v>2403</v>
      </c>
      <c r="F34" s="17">
        <f t="shared" si="40"/>
        <v>17</v>
      </c>
      <c r="G34" s="18">
        <f t="shared" si="40"/>
        <v>918</v>
      </c>
      <c r="H34" s="15">
        <f t="shared" si="40"/>
        <v>72</v>
      </c>
      <c r="I34" s="16">
        <f t="shared" si="40"/>
        <v>5040</v>
      </c>
      <c r="J34" s="17">
        <f t="shared" si="40"/>
        <v>0</v>
      </c>
      <c r="K34" s="18">
        <f t="shared" si="40"/>
        <v>0</v>
      </c>
      <c r="L34" s="17">
        <f t="shared" si="40"/>
        <v>95</v>
      </c>
      <c r="M34" s="18">
        <f t="shared" si="40"/>
        <v>6745</v>
      </c>
      <c r="N34" s="17">
        <f t="shared" si="40"/>
        <v>12</v>
      </c>
      <c r="O34" s="18">
        <f t="shared" si="40"/>
        <v>1536</v>
      </c>
      <c r="P34" s="17">
        <f>SUM(P3:P33)</f>
        <v>9</v>
      </c>
      <c r="Q34" s="18">
        <f>SUM(Q3:Q33)</f>
        <v>1242</v>
      </c>
      <c r="R34" s="17">
        <f t="shared" ref="R34:AC34" si="41">SUM(R3:R33)</f>
        <v>32</v>
      </c>
      <c r="S34" s="18">
        <f t="shared" si="41"/>
        <v>4640</v>
      </c>
      <c r="T34" s="17">
        <f t="shared" si="41"/>
        <v>124</v>
      </c>
      <c r="U34" s="18">
        <f t="shared" si="41"/>
        <v>17360</v>
      </c>
      <c r="V34" s="17">
        <f t="shared" si="41"/>
        <v>90</v>
      </c>
      <c r="W34" s="18">
        <f t="shared" si="41"/>
        <v>5850</v>
      </c>
      <c r="X34" s="17">
        <f t="shared" si="41"/>
        <v>241</v>
      </c>
      <c r="Y34" s="18">
        <f t="shared" si="41"/>
        <v>17352</v>
      </c>
      <c r="Z34" s="17">
        <f t="shared" si="41"/>
        <v>10</v>
      </c>
      <c r="AA34" s="18">
        <f t="shared" si="41"/>
        <v>880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2</v>
      </c>
      <c r="AG34" s="18">
        <f t="shared" si="42"/>
        <v>340</v>
      </c>
      <c r="AH34" s="17">
        <f t="shared" si="42"/>
        <v>5</v>
      </c>
      <c r="AI34" s="18">
        <f t="shared" si="42"/>
        <v>900</v>
      </c>
      <c r="AJ34" s="17">
        <f t="shared" si="42"/>
        <v>10</v>
      </c>
      <c r="AK34" s="18">
        <f t="shared" si="42"/>
        <v>1450</v>
      </c>
      <c r="AL34" s="17">
        <f>SUM(AL3:AL33)</f>
        <v>5</v>
      </c>
      <c r="AM34" s="18">
        <f t="shared" ref="AM34:AQ34" si="43">SUM(AM3:AM33)</f>
        <v>695</v>
      </c>
      <c r="AN34" s="17">
        <f t="shared" si="43"/>
        <v>4</v>
      </c>
      <c r="AO34" s="18">
        <f t="shared" si="43"/>
        <v>88</v>
      </c>
      <c r="AP34" s="17">
        <f t="shared" si="43"/>
        <v>6</v>
      </c>
      <c r="AQ34" s="18">
        <f t="shared" si="43"/>
        <v>570</v>
      </c>
      <c r="AR34" s="17">
        <f>SUM(AR3:AR33)</f>
        <v>1</v>
      </c>
      <c r="AS34" s="18">
        <f t="shared" ref="AS34:BK34" si="44">SUM(AS3:AS33)</f>
        <v>47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1</v>
      </c>
      <c r="AY34" s="18">
        <f t="shared" si="44"/>
        <v>110</v>
      </c>
      <c r="AZ34" s="17">
        <f t="shared" si="44"/>
        <v>0</v>
      </c>
      <c r="BA34" s="18">
        <f t="shared" si="44"/>
        <v>0</v>
      </c>
      <c r="BB34" s="17">
        <f t="shared" si="44"/>
        <v>1</v>
      </c>
      <c r="BC34" s="18">
        <f t="shared" si="44"/>
        <v>88</v>
      </c>
      <c r="BD34" s="17">
        <f t="shared" si="44"/>
        <v>0</v>
      </c>
      <c r="BE34" s="18">
        <f t="shared" si="44"/>
        <v>0</v>
      </c>
      <c r="BF34" s="17">
        <f t="shared" si="44"/>
        <v>11</v>
      </c>
      <c r="BG34" s="18">
        <f t="shared" si="44"/>
        <v>99</v>
      </c>
      <c r="BH34" s="17">
        <f t="shared" si="44"/>
        <v>53</v>
      </c>
      <c r="BI34" s="18">
        <f t="shared" si="44"/>
        <v>53</v>
      </c>
      <c r="BJ34" s="17">
        <f t="shared" si="44"/>
        <v>3</v>
      </c>
      <c r="BK34" s="18">
        <f t="shared" si="44"/>
        <v>216</v>
      </c>
      <c r="BL34" s="17">
        <f>SUM(BL3:BL33)</f>
        <v>1</v>
      </c>
      <c r="BM34" s="18">
        <f>SUM(BM3:BM33)</f>
        <v>72</v>
      </c>
      <c r="BN34" s="17">
        <f t="shared" ref="BN34:BQ34" si="45">SUM(BN3:BN33)</f>
        <v>14</v>
      </c>
      <c r="BO34" s="18">
        <f t="shared" si="45"/>
        <v>910</v>
      </c>
      <c r="BP34" s="17">
        <f t="shared" si="45"/>
        <v>10</v>
      </c>
      <c r="BQ34" s="24">
        <f t="shared" si="45"/>
        <v>650</v>
      </c>
      <c r="BR34" s="26">
        <f t="shared" si="1"/>
        <v>73449</v>
      </c>
      <c r="BS34" s="57">
        <f>SUM(BS3:BS33)</f>
        <v>652</v>
      </c>
      <c r="BT34" s="1"/>
      <c r="BU34" s="54">
        <f t="shared" si="35"/>
        <v>58627.873563218389</v>
      </c>
      <c r="BV34" s="54">
        <f t="shared" si="36"/>
        <v>4690.2298850574716</v>
      </c>
      <c r="BW34" s="54">
        <f t="shared" si="37"/>
        <v>10130.896551724138</v>
      </c>
      <c r="BX34" s="54">
        <f t="shared" si="38"/>
        <v>73449</v>
      </c>
    </row>
    <row r="35" spans="1:76" ht="15.6" thickTop="1" thickBot="1" x14ac:dyDescent="0.35">
      <c r="A35" s="9" t="s">
        <v>33</v>
      </c>
      <c r="B35" s="74" t="s">
        <v>0</v>
      </c>
      <c r="C35" s="75"/>
      <c r="D35" s="74" t="s">
        <v>1</v>
      </c>
      <c r="E35" s="75"/>
      <c r="F35" s="74" t="s">
        <v>2</v>
      </c>
      <c r="G35" s="76"/>
      <c r="H35" s="87" t="s">
        <v>3</v>
      </c>
      <c r="I35" s="88"/>
      <c r="J35" s="76" t="s">
        <v>4</v>
      </c>
      <c r="K35" s="75"/>
      <c r="L35" s="74" t="s">
        <v>5</v>
      </c>
      <c r="M35" s="75"/>
      <c r="N35" s="74" t="s">
        <v>6</v>
      </c>
      <c r="O35" s="75"/>
      <c r="P35" s="74" t="s">
        <v>7</v>
      </c>
      <c r="Q35" s="75"/>
      <c r="R35" s="74" t="s">
        <v>8</v>
      </c>
      <c r="S35" s="75"/>
      <c r="T35" s="74" t="s">
        <v>9</v>
      </c>
      <c r="U35" s="75"/>
      <c r="V35" s="74" t="s">
        <v>10</v>
      </c>
      <c r="W35" s="75"/>
      <c r="X35" s="74" t="s">
        <v>11</v>
      </c>
      <c r="Y35" s="75"/>
      <c r="Z35" s="74" t="s">
        <v>12</v>
      </c>
      <c r="AA35" s="75"/>
      <c r="AB35" s="74" t="s">
        <v>13</v>
      </c>
      <c r="AC35" s="75"/>
      <c r="AD35" s="74" t="s">
        <v>14</v>
      </c>
      <c r="AE35" s="75"/>
      <c r="AF35" s="74" t="s">
        <v>15</v>
      </c>
      <c r="AG35" s="75"/>
      <c r="AH35" s="74" t="s">
        <v>16</v>
      </c>
      <c r="AI35" s="75"/>
      <c r="AJ35" s="74" t="s">
        <v>82</v>
      </c>
      <c r="AK35" s="75"/>
      <c r="AL35" s="74" t="s">
        <v>17</v>
      </c>
      <c r="AM35" s="75"/>
      <c r="AN35" s="74" t="s">
        <v>18</v>
      </c>
      <c r="AO35" s="75"/>
      <c r="AP35" s="74" t="s">
        <v>19</v>
      </c>
      <c r="AQ35" s="75"/>
      <c r="AR35" s="74" t="s">
        <v>20</v>
      </c>
      <c r="AS35" s="75"/>
      <c r="AT35" s="74" t="s">
        <v>21</v>
      </c>
      <c r="AU35" s="75"/>
      <c r="AV35" s="74" t="s">
        <v>22</v>
      </c>
      <c r="AW35" s="75"/>
      <c r="AX35" s="74" t="s">
        <v>23</v>
      </c>
      <c r="AY35" s="75"/>
      <c r="AZ35" s="74" t="s">
        <v>24</v>
      </c>
      <c r="BA35" s="75"/>
      <c r="BB35" s="74" t="s">
        <v>25</v>
      </c>
      <c r="BC35" s="75"/>
      <c r="BD35" s="74" t="s">
        <v>26</v>
      </c>
      <c r="BE35" s="75"/>
      <c r="BF35" s="74" t="s">
        <v>27</v>
      </c>
      <c r="BG35" s="75"/>
      <c r="BH35" s="74" t="s">
        <v>28</v>
      </c>
      <c r="BI35" s="75"/>
      <c r="BJ35" s="74" t="s">
        <v>29</v>
      </c>
      <c r="BK35" s="75"/>
      <c r="BL35" s="74" t="s">
        <v>30</v>
      </c>
      <c r="BM35" s="75"/>
      <c r="BN35" s="74" t="s">
        <v>31</v>
      </c>
      <c r="BO35" s="75"/>
      <c r="BP35" s="74" t="s">
        <v>32</v>
      </c>
      <c r="BQ35" s="76"/>
    </row>
    <row r="36" spans="1:76" ht="15" thickTop="1" x14ac:dyDescent="0.3">
      <c r="H36" s="38"/>
      <c r="I36" s="38"/>
    </row>
  </sheetData>
  <mergeCells count="70"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36"/>
  <sheetViews>
    <sheetView tabSelected="1" workbookViewId="0">
      <selection activeCell="A2" sqref="A2"/>
    </sheetView>
  </sheetViews>
  <sheetFormatPr baseColWidth="10" defaultRowHeight="14.4" x14ac:dyDescent="0.3"/>
  <cols>
    <col min="71" max="71" width="11.5546875" style="58"/>
  </cols>
  <sheetData>
    <row r="1" spans="1:76" ht="15.6" thickTop="1" thickBot="1" x14ac:dyDescent="0.35">
      <c r="A1" s="11" t="s">
        <v>33</v>
      </c>
      <c r="B1" s="74" t="s">
        <v>0</v>
      </c>
      <c r="C1" s="75"/>
      <c r="D1" s="74" t="s">
        <v>1</v>
      </c>
      <c r="E1" s="75"/>
      <c r="F1" s="74" t="s">
        <v>2</v>
      </c>
      <c r="G1" s="75"/>
      <c r="H1" s="9" t="s">
        <v>3</v>
      </c>
      <c r="I1" s="9"/>
      <c r="J1" s="74"/>
      <c r="K1" s="75"/>
      <c r="L1" s="74" t="s">
        <v>5</v>
      </c>
      <c r="M1" s="75"/>
      <c r="N1" s="74" t="s">
        <v>6</v>
      </c>
      <c r="O1" s="75"/>
      <c r="P1" s="74" t="s">
        <v>7</v>
      </c>
      <c r="Q1" s="75"/>
      <c r="R1" s="74" t="s">
        <v>8</v>
      </c>
      <c r="S1" s="75"/>
      <c r="T1" s="74" t="s">
        <v>9</v>
      </c>
      <c r="U1" s="75"/>
      <c r="V1" s="74" t="s">
        <v>10</v>
      </c>
      <c r="W1" s="75"/>
      <c r="X1" s="74" t="s">
        <v>11</v>
      </c>
      <c r="Y1" s="75"/>
      <c r="Z1" s="74" t="s">
        <v>12</v>
      </c>
      <c r="AA1" s="75"/>
      <c r="AB1" s="74" t="s">
        <v>13</v>
      </c>
      <c r="AC1" s="75"/>
      <c r="AD1" s="74"/>
      <c r="AE1" s="75"/>
      <c r="AF1" s="74" t="s">
        <v>15</v>
      </c>
      <c r="AG1" s="75"/>
      <c r="AH1" s="74" t="s">
        <v>16</v>
      </c>
      <c r="AI1" s="75"/>
      <c r="AJ1" s="74" t="s">
        <v>82</v>
      </c>
      <c r="AK1" s="75"/>
      <c r="AL1" s="74" t="s">
        <v>17</v>
      </c>
      <c r="AM1" s="75"/>
      <c r="AN1" s="74" t="s">
        <v>18</v>
      </c>
      <c r="AO1" s="75"/>
      <c r="AP1" s="74" t="s">
        <v>19</v>
      </c>
      <c r="AQ1" s="75"/>
      <c r="AR1" s="74" t="s">
        <v>20</v>
      </c>
      <c r="AS1" s="75"/>
      <c r="AT1" s="74"/>
      <c r="AU1" s="75"/>
      <c r="AV1" s="74"/>
      <c r="AW1" s="75"/>
      <c r="AX1" s="74" t="s">
        <v>23</v>
      </c>
      <c r="AY1" s="75"/>
      <c r="AZ1" s="74" t="s">
        <v>24</v>
      </c>
      <c r="BA1" s="75"/>
      <c r="BB1" s="74" t="s">
        <v>25</v>
      </c>
      <c r="BC1" s="75"/>
      <c r="BD1" s="74" t="s">
        <v>26</v>
      </c>
      <c r="BE1" s="75"/>
      <c r="BF1" s="74" t="s">
        <v>27</v>
      </c>
      <c r="BG1" s="75"/>
      <c r="BH1" s="74" t="s">
        <v>28</v>
      </c>
      <c r="BI1" s="75"/>
      <c r="BJ1" s="74" t="s">
        <v>29</v>
      </c>
      <c r="BK1" s="75"/>
      <c r="BL1" s="74" t="s">
        <v>30</v>
      </c>
      <c r="BM1" s="75"/>
      <c r="BN1" s="74" t="s">
        <v>31</v>
      </c>
      <c r="BO1" s="75"/>
      <c r="BP1" s="74" t="s">
        <v>32</v>
      </c>
      <c r="BQ1" s="81"/>
      <c r="BR1" s="79" t="s">
        <v>66</v>
      </c>
      <c r="BS1" s="79" t="s">
        <v>67</v>
      </c>
      <c r="BT1" s="82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71</v>
      </c>
      <c r="C2" s="3"/>
      <c r="D2" s="35">
        <v>27</v>
      </c>
      <c r="E2" s="3"/>
      <c r="F2" s="4">
        <v>54</v>
      </c>
      <c r="G2" s="5"/>
      <c r="H2" s="6">
        <v>70</v>
      </c>
      <c r="I2" s="7"/>
      <c r="J2" s="6"/>
      <c r="K2" s="8"/>
      <c r="L2" s="6">
        <v>71</v>
      </c>
      <c r="M2" s="8"/>
      <c r="N2" s="6">
        <v>128</v>
      </c>
      <c r="O2" s="8"/>
      <c r="P2" s="6">
        <v>138</v>
      </c>
      <c r="Q2" s="7"/>
      <c r="R2" s="6">
        <v>145</v>
      </c>
      <c r="S2" s="7"/>
      <c r="T2" s="6">
        <v>140</v>
      </c>
      <c r="U2" s="7"/>
      <c r="V2" s="6">
        <v>65</v>
      </c>
      <c r="W2" s="7"/>
      <c r="X2" s="6">
        <v>72</v>
      </c>
      <c r="Y2" s="8"/>
      <c r="Z2" s="6">
        <v>88</v>
      </c>
      <c r="AA2" s="7"/>
      <c r="AB2" s="6">
        <v>290</v>
      </c>
      <c r="AC2" s="8"/>
      <c r="AD2" s="6"/>
      <c r="AE2" s="2"/>
      <c r="AF2" s="6">
        <v>170</v>
      </c>
      <c r="AG2" s="8"/>
      <c r="AH2" s="6">
        <v>180</v>
      </c>
      <c r="AI2" s="7"/>
      <c r="AJ2" s="6">
        <v>145</v>
      </c>
      <c r="AK2" s="7"/>
      <c r="AL2" s="6">
        <v>139</v>
      </c>
      <c r="AM2" s="7"/>
      <c r="AN2" s="6">
        <v>22</v>
      </c>
      <c r="AO2" s="7"/>
      <c r="AP2" s="6">
        <v>95</v>
      </c>
      <c r="AQ2" s="7"/>
      <c r="AR2" s="6">
        <v>47</v>
      </c>
      <c r="AS2" s="7"/>
      <c r="AT2" s="6">
        <v>0</v>
      </c>
      <c r="AU2" s="7"/>
      <c r="AV2" s="6">
        <v>0</v>
      </c>
      <c r="AW2" s="7"/>
      <c r="AX2" s="6">
        <v>110</v>
      </c>
      <c r="AY2" s="7"/>
      <c r="AZ2" s="6">
        <v>63</v>
      </c>
      <c r="BA2" s="7"/>
      <c r="BB2" s="6">
        <v>88</v>
      </c>
      <c r="BC2" s="7"/>
      <c r="BD2" s="6">
        <v>36</v>
      </c>
      <c r="BE2" s="7"/>
      <c r="BF2" s="6">
        <v>9</v>
      </c>
      <c r="BG2" s="7"/>
      <c r="BH2" s="6">
        <v>1</v>
      </c>
      <c r="BI2" s="7"/>
      <c r="BJ2" s="6">
        <v>72</v>
      </c>
      <c r="BK2" s="7"/>
      <c r="BL2" s="6">
        <v>72</v>
      </c>
      <c r="BM2" s="7"/>
      <c r="BN2" s="6">
        <v>65</v>
      </c>
      <c r="BO2" s="7"/>
      <c r="BP2" s="6">
        <v>65</v>
      </c>
      <c r="BQ2" s="2"/>
      <c r="BR2" s="80"/>
      <c r="BS2" s="80"/>
      <c r="BT2" s="83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1</v>
      </c>
      <c r="C3" s="20">
        <f>$B$2*B3</f>
        <v>71</v>
      </c>
      <c r="D3" s="19">
        <v>4</v>
      </c>
      <c r="E3" s="20">
        <f>$D$2*D3</f>
        <v>108</v>
      </c>
      <c r="F3" s="19">
        <v>1</v>
      </c>
      <c r="G3" s="20">
        <f>$F$2*F3</f>
        <v>54</v>
      </c>
      <c r="H3" s="39">
        <v>4</v>
      </c>
      <c r="I3" s="20">
        <f>$H$2*H3</f>
        <v>280</v>
      </c>
      <c r="J3" s="19"/>
      <c r="K3" s="20">
        <f>$J$2*J3</f>
        <v>0</v>
      </c>
      <c r="L3" s="19">
        <v>3</v>
      </c>
      <c r="M3" s="20">
        <f>$L$2*L3</f>
        <v>213</v>
      </c>
      <c r="N3" s="19">
        <v>0</v>
      </c>
      <c r="O3" s="20">
        <f>$N$2*N3</f>
        <v>0</v>
      </c>
      <c r="P3" s="19">
        <v>0</v>
      </c>
      <c r="Q3" s="20">
        <f>$P$2*P3</f>
        <v>0</v>
      </c>
      <c r="R3" s="19">
        <v>4</v>
      </c>
      <c r="S3" s="20">
        <f>$R$2*R3</f>
        <v>580</v>
      </c>
      <c r="T3" s="19">
        <v>3</v>
      </c>
      <c r="U3" s="20">
        <f>$T$2*T3</f>
        <v>420</v>
      </c>
      <c r="V3" s="19">
        <v>2</v>
      </c>
      <c r="W3" s="20">
        <f>$V$2*V3</f>
        <v>130</v>
      </c>
      <c r="X3" s="19">
        <v>21</v>
      </c>
      <c r="Y3" s="20">
        <f>$X$2*X3</f>
        <v>1512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0</v>
      </c>
      <c r="AI3" s="20">
        <f>$AH$2*AH3</f>
        <v>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1</v>
      </c>
      <c r="AO3" s="20">
        <f>$AN$2*AN3</f>
        <v>22</v>
      </c>
      <c r="AP3" s="19">
        <v>0</v>
      </c>
      <c r="AQ3" s="20">
        <f>$AP$2*AP3</f>
        <v>0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10</v>
      </c>
      <c r="BI3" s="20">
        <f>$BH$2*BH3</f>
        <v>10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2</v>
      </c>
      <c r="BQ3" s="20">
        <f>$BP$2*BP3</f>
        <v>130</v>
      </c>
      <c r="BR3" s="22">
        <f t="shared" ref="BR3:BR34" si="1">BQ3+BO3+BM3+BK3+BI3+BG3+BE3+BC3+BA3+AY3+AW3+AU3+AS3+AQ3+AO3+AM3+AK3+AI3+AG3+AE3+AC3+AA3+Y3+W3+U3+S3+Q3+O3+M3+K3+I3+G3+E3+C3</f>
        <v>3530</v>
      </c>
      <c r="BS3" s="55">
        <v>34</v>
      </c>
      <c r="BT3">
        <v>1</v>
      </c>
      <c r="BU3" s="47">
        <f>BR3/(1.08)/(1.16)</f>
        <v>2817.6883780332055</v>
      </c>
      <c r="BV3" s="47">
        <f>BU3*(0.08)</f>
        <v>225.41507024265644</v>
      </c>
      <c r="BW3" s="47">
        <f>(BU3+BV3)*(0.16)</f>
        <v>486.89655172413791</v>
      </c>
      <c r="BX3" s="47">
        <f>BU3+BV3+BW3</f>
        <v>3530</v>
      </c>
    </row>
    <row r="4" spans="1:76" ht="15" thickBot="1" x14ac:dyDescent="0.35">
      <c r="A4" s="14" t="s">
        <v>36</v>
      </c>
      <c r="B4" s="15">
        <v>0</v>
      </c>
      <c r="C4" s="16">
        <f t="shared" ref="C4:C33" si="2">$B$2*B4</f>
        <v>0</v>
      </c>
      <c r="D4" s="15">
        <v>5</v>
      </c>
      <c r="E4" s="16">
        <f t="shared" ref="E4:E33" si="3">$D$2*D4</f>
        <v>135</v>
      </c>
      <c r="F4" s="15">
        <v>1</v>
      </c>
      <c r="G4" s="16">
        <f t="shared" ref="G4:G33" si="4">$F$2*F4</f>
        <v>54</v>
      </c>
      <c r="H4" s="15">
        <v>2</v>
      </c>
      <c r="I4" s="16">
        <f t="shared" ref="I4:I33" si="5">$H$2*H4</f>
        <v>140</v>
      </c>
      <c r="J4" s="15"/>
      <c r="K4" s="16">
        <f t="shared" ref="K4:K33" si="6">$J$2*J4</f>
        <v>0</v>
      </c>
      <c r="L4" s="15">
        <v>1</v>
      </c>
      <c r="M4" s="16">
        <f t="shared" ref="M4:M9" si="7">$L$2*L4</f>
        <v>71</v>
      </c>
      <c r="N4" s="15">
        <v>1</v>
      </c>
      <c r="O4" s="16">
        <f t="shared" ref="O4:O33" si="8">$N$2*N4</f>
        <v>128</v>
      </c>
      <c r="P4" s="15">
        <v>0</v>
      </c>
      <c r="Q4" s="16">
        <f t="shared" ref="Q4:Q33" si="9">$P$2*P4</f>
        <v>0</v>
      </c>
      <c r="R4" s="15">
        <v>2</v>
      </c>
      <c r="S4" s="16">
        <f t="shared" ref="S4:S33" si="10">$R$2*R4</f>
        <v>290</v>
      </c>
      <c r="T4" s="15">
        <v>14</v>
      </c>
      <c r="U4" s="16">
        <f t="shared" ref="U4:U33" si="11">$T$2*T4</f>
        <v>1960</v>
      </c>
      <c r="V4" s="15">
        <v>11</v>
      </c>
      <c r="W4" s="16">
        <f t="shared" ref="W4:W33" si="12">$V$2*V4</f>
        <v>715</v>
      </c>
      <c r="X4" s="15">
        <v>17</v>
      </c>
      <c r="Y4" s="16">
        <f t="shared" ref="Y4:Y33" si="13">$X$2*X4</f>
        <v>1224</v>
      </c>
      <c r="Z4" s="15">
        <v>0</v>
      </c>
      <c r="AA4" s="16">
        <f t="shared" ref="AA4:AA33" si="14">$Z$2*Z4</f>
        <v>0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1</v>
      </c>
      <c r="AI4" s="16">
        <f t="shared" ref="AI4:AI33" si="18">$AH$2*AH4</f>
        <v>180</v>
      </c>
      <c r="AJ4" s="15">
        <v>0</v>
      </c>
      <c r="AK4" s="16">
        <f t="shared" ref="AK4:AK33" si="19">$AJ$2*AJ4</f>
        <v>0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1</v>
      </c>
      <c r="AQ4" s="16">
        <f t="shared" ref="AQ4:AQ33" si="22">$AP$2*AP4</f>
        <v>95</v>
      </c>
      <c r="AR4" s="15">
        <v>0</v>
      </c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0</v>
      </c>
      <c r="AY4" s="16">
        <f t="shared" ref="AY4:AY33" si="26">$AX$2*AX4</f>
        <v>0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0</v>
      </c>
      <c r="BG4" s="16">
        <f t="shared" ref="BG4:BG33" si="30">$BF$2*BF4</f>
        <v>0</v>
      </c>
      <c r="BH4" s="15">
        <v>40</v>
      </c>
      <c r="BI4" s="16">
        <f t="shared" ref="BI4:BI33" si="31">$BH$2*BH4</f>
        <v>40</v>
      </c>
      <c r="BJ4" s="15">
        <v>0</v>
      </c>
      <c r="BK4" s="16">
        <f t="shared" ref="BK4:BK33" si="32">$BJ$2*BJ4</f>
        <v>0</v>
      </c>
      <c r="BL4" s="15">
        <v>0</v>
      </c>
      <c r="BM4" s="16">
        <f t="shared" si="0"/>
        <v>0</v>
      </c>
      <c r="BN4" s="15">
        <v>1</v>
      </c>
      <c r="BO4" s="16">
        <f t="shared" ref="BO4:BO33" si="33">$BN$2*BN4</f>
        <v>65</v>
      </c>
      <c r="BP4" s="15">
        <v>0</v>
      </c>
      <c r="BQ4" s="16">
        <f t="shared" ref="BQ4:BQ33" si="34">$BP$2*BP4</f>
        <v>0</v>
      </c>
      <c r="BR4" s="22">
        <f t="shared" si="1"/>
        <v>5097</v>
      </c>
      <c r="BS4" s="55">
        <v>41</v>
      </c>
      <c r="BT4">
        <v>2</v>
      </c>
      <c r="BU4" s="47">
        <f t="shared" ref="BU4:BU34" si="35">BR4/(1.08)/(1.16)</f>
        <v>4068.4865900383143</v>
      </c>
      <c r="BV4" s="47">
        <f t="shared" ref="BV4:BV34" si="36">BU4*(0.08)</f>
        <v>325.47892720306515</v>
      </c>
      <c r="BW4" s="47">
        <f t="shared" ref="BW4:BW34" si="37">(BU4+BV4)*(0.16)</f>
        <v>703.0344827586207</v>
      </c>
      <c r="BX4" s="47">
        <f t="shared" ref="BX4:BX34" si="38">BU4+BV4+BW4</f>
        <v>5097</v>
      </c>
    </row>
    <row r="5" spans="1:76" ht="15" thickBot="1" x14ac:dyDescent="0.35">
      <c r="A5" s="14" t="s">
        <v>37</v>
      </c>
      <c r="B5" s="15">
        <v>1</v>
      </c>
      <c r="C5" s="16">
        <f t="shared" si="2"/>
        <v>71</v>
      </c>
      <c r="D5" s="15">
        <v>13</v>
      </c>
      <c r="E5" s="16">
        <f t="shared" si="3"/>
        <v>351</v>
      </c>
      <c r="F5" s="15">
        <v>0</v>
      </c>
      <c r="G5" s="16">
        <f t="shared" si="4"/>
        <v>0</v>
      </c>
      <c r="H5" s="15">
        <v>1</v>
      </c>
      <c r="I5" s="16">
        <f t="shared" si="5"/>
        <v>70</v>
      </c>
      <c r="J5" s="15"/>
      <c r="K5" s="16">
        <f t="shared" si="6"/>
        <v>0</v>
      </c>
      <c r="L5" s="15">
        <v>3</v>
      </c>
      <c r="M5" s="16">
        <f t="shared" si="7"/>
        <v>213</v>
      </c>
      <c r="N5" s="15">
        <v>0</v>
      </c>
      <c r="O5" s="16">
        <f t="shared" si="8"/>
        <v>0</v>
      </c>
      <c r="P5" s="15">
        <v>0</v>
      </c>
      <c r="Q5" s="16">
        <f t="shared" si="9"/>
        <v>0</v>
      </c>
      <c r="R5" s="15">
        <v>2</v>
      </c>
      <c r="S5" s="16">
        <f t="shared" si="10"/>
        <v>290</v>
      </c>
      <c r="T5" s="15">
        <v>3</v>
      </c>
      <c r="U5" s="16">
        <f t="shared" si="11"/>
        <v>420</v>
      </c>
      <c r="V5" s="15">
        <v>2</v>
      </c>
      <c r="W5" s="16">
        <f t="shared" si="12"/>
        <v>130</v>
      </c>
      <c r="X5" s="15">
        <v>7</v>
      </c>
      <c r="Y5" s="16">
        <f t="shared" si="13"/>
        <v>504</v>
      </c>
      <c r="Z5" s="15">
        <v>0</v>
      </c>
      <c r="AA5" s="16">
        <f t="shared" si="14"/>
        <v>0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0</v>
      </c>
      <c r="AI5" s="16">
        <f t="shared" si="18"/>
        <v>0</v>
      </c>
      <c r="AJ5" s="15">
        <v>0</v>
      </c>
      <c r="AK5" s="16">
        <f t="shared" si="19"/>
        <v>0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1</v>
      </c>
      <c r="AY5" s="16">
        <f t="shared" si="26"/>
        <v>110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1</v>
      </c>
      <c r="BK5" s="16">
        <f t="shared" si="32"/>
        <v>72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1</v>
      </c>
      <c r="BQ5" s="16">
        <f t="shared" si="34"/>
        <v>65</v>
      </c>
      <c r="BR5" s="22">
        <f t="shared" si="1"/>
        <v>2296</v>
      </c>
      <c r="BS5" s="55">
        <v>21</v>
      </c>
      <c r="BT5">
        <v>3</v>
      </c>
      <c r="BU5" s="47">
        <f t="shared" si="35"/>
        <v>1832.6947637292465</v>
      </c>
      <c r="BV5" s="47">
        <f t="shared" si="36"/>
        <v>146.61558109833973</v>
      </c>
      <c r="BW5" s="47">
        <f t="shared" si="37"/>
        <v>316.68965517241384</v>
      </c>
      <c r="BX5" s="47">
        <f t="shared" si="38"/>
        <v>2296</v>
      </c>
    </row>
    <row r="6" spans="1:76" ht="15" thickBot="1" x14ac:dyDescent="0.35">
      <c r="A6" s="14" t="s">
        <v>38</v>
      </c>
      <c r="B6" s="15">
        <v>4</v>
      </c>
      <c r="C6" s="16">
        <f t="shared" si="2"/>
        <v>284</v>
      </c>
      <c r="D6" s="15">
        <v>4</v>
      </c>
      <c r="E6" s="16">
        <f>$D$2*D6</f>
        <v>108</v>
      </c>
      <c r="F6" s="15"/>
      <c r="G6" s="16">
        <f t="shared" si="4"/>
        <v>0</v>
      </c>
      <c r="H6" s="15">
        <v>9</v>
      </c>
      <c r="I6" s="16">
        <f t="shared" si="5"/>
        <v>630</v>
      </c>
      <c r="J6" s="15"/>
      <c r="K6" s="16">
        <f t="shared" si="6"/>
        <v>0</v>
      </c>
      <c r="L6" s="15">
        <v>8</v>
      </c>
      <c r="M6" s="16">
        <f t="shared" si="7"/>
        <v>568</v>
      </c>
      <c r="N6" s="15">
        <v>0</v>
      </c>
      <c r="O6" s="16">
        <f t="shared" si="8"/>
        <v>0</v>
      </c>
      <c r="P6" s="15">
        <v>0</v>
      </c>
      <c r="Q6" s="16">
        <f t="shared" si="9"/>
        <v>0</v>
      </c>
      <c r="R6" s="15">
        <v>5</v>
      </c>
      <c r="S6" s="16">
        <f t="shared" si="10"/>
        <v>725</v>
      </c>
      <c r="T6" s="15">
        <v>0</v>
      </c>
      <c r="U6" s="16">
        <f t="shared" si="11"/>
        <v>0</v>
      </c>
      <c r="V6" s="15">
        <v>2</v>
      </c>
      <c r="W6" s="16">
        <f t="shared" si="12"/>
        <v>130</v>
      </c>
      <c r="X6" s="15">
        <v>7</v>
      </c>
      <c r="Y6" s="16">
        <f t="shared" si="13"/>
        <v>504</v>
      </c>
      <c r="Z6" s="15">
        <v>0</v>
      </c>
      <c r="AA6" s="16">
        <f t="shared" si="14"/>
        <v>0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0</v>
      </c>
      <c r="AI6" s="16">
        <f t="shared" si="18"/>
        <v>0</v>
      </c>
      <c r="AJ6" s="15">
        <v>0</v>
      </c>
      <c r="AK6" s="16">
        <f t="shared" si="19"/>
        <v>0</v>
      </c>
      <c r="AL6" s="15">
        <v>0</v>
      </c>
      <c r="AM6" s="16">
        <f t="shared" si="20"/>
        <v>0</v>
      </c>
      <c r="AN6" s="15">
        <v>0</v>
      </c>
      <c r="AO6" s="16">
        <f t="shared" si="21"/>
        <v>0</v>
      </c>
      <c r="AP6" s="15">
        <v>1</v>
      </c>
      <c r="AQ6" s="16">
        <f t="shared" si="22"/>
        <v>95</v>
      </c>
      <c r="AR6" s="15">
        <v>0</v>
      </c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>
        <v>0</v>
      </c>
      <c r="AY6" s="16">
        <f t="shared" si="26"/>
        <v>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0</v>
      </c>
      <c r="BG6" s="16">
        <f t="shared" si="30"/>
        <v>0</v>
      </c>
      <c r="BH6" s="15">
        <v>0</v>
      </c>
      <c r="BI6" s="16">
        <f t="shared" si="31"/>
        <v>0</v>
      </c>
      <c r="BJ6" s="15">
        <v>1</v>
      </c>
      <c r="BK6" s="16">
        <f t="shared" si="32"/>
        <v>72</v>
      </c>
      <c r="BL6" s="15">
        <v>0</v>
      </c>
      <c r="BM6" s="16">
        <f t="shared" si="0"/>
        <v>0</v>
      </c>
      <c r="BN6" s="15">
        <v>0</v>
      </c>
      <c r="BO6" s="16">
        <f t="shared" si="33"/>
        <v>0</v>
      </c>
      <c r="BP6" s="15">
        <v>0</v>
      </c>
      <c r="BQ6" s="16">
        <f t="shared" si="34"/>
        <v>0</v>
      </c>
      <c r="BR6" s="22">
        <f t="shared" si="1"/>
        <v>3116</v>
      </c>
      <c r="BS6" s="55">
        <v>25</v>
      </c>
      <c r="BT6">
        <v>4</v>
      </c>
      <c r="BU6" s="47">
        <f t="shared" si="35"/>
        <v>2487.2286079182632</v>
      </c>
      <c r="BV6" s="47">
        <f t="shared" si="36"/>
        <v>198.97828863346106</v>
      </c>
      <c r="BW6" s="47">
        <f t="shared" si="37"/>
        <v>429.79310344827587</v>
      </c>
      <c r="BX6" s="47">
        <f t="shared" si="38"/>
        <v>3116</v>
      </c>
    </row>
    <row r="7" spans="1:76" ht="15" thickBot="1" x14ac:dyDescent="0.35">
      <c r="A7" s="14" t="s">
        <v>39</v>
      </c>
      <c r="B7" s="15"/>
      <c r="C7" s="16">
        <f t="shared" si="2"/>
        <v>0</v>
      </c>
      <c r="D7" s="15"/>
      <c r="E7" s="16">
        <f t="shared" si="3"/>
        <v>0</v>
      </c>
      <c r="F7" s="15"/>
      <c r="G7" s="16">
        <f t="shared" si="4"/>
        <v>0</v>
      </c>
      <c r="H7" s="15"/>
      <c r="I7" s="16">
        <f t="shared" si="5"/>
        <v>0</v>
      </c>
      <c r="J7" s="15"/>
      <c r="K7" s="16">
        <f t="shared" si="6"/>
        <v>0</v>
      </c>
      <c r="L7" s="15"/>
      <c r="M7" s="16">
        <f t="shared" si="7"/>
        <v>0</v>
      </c>
      <c r="N7" s="15"/>
      <c r="O7" s="16">
        <f t="shared" si="8"/>
        <v>0</v>
      </c>
      <c r="P7" s="15"/>
      <c r="Q7" s="16">
        <f t="shared" si="9"/>
        <v>0</v>
      </c>
      <c r="R7" s="15"/>
      <c r="S7" s="16">
        <f t="shared" si="10"/>
        <v>0</v>
      </c>
      <c r="T7" s="15"/>
      <c r="U7" s="16">
        <f t="shared" si="11"/>
        <v>0</v>
      </c>
      <c r="V7" s="15"/>
      <c r="W7" s="16">
        <f t="shared" si="12"/>
        <v>0</v>
      </c>
      <c r="X7" s="15"/>
      <c r="Y7" s="16">
        <f t="shared" si="13"/>
        <v>0</v>
      </c>
      <c r="Z7" s="15"/>
      <c r="AA7" s="16">
        <f t="shared" si="14"/>
        <v>0</v>
      </c>
      <c r="AB7" s="15"/>
      <c r="AC7" s="16">
        <f t="shared" si="15"/>
        <v>0</v>
      </c>
      <c r="AD7" s="15"/>
      <c r="AE7" s="16">
        <f t="shared" si="16"/>
        <v>0</v>
      </c>
      <c r="AF7" s="15"/>
      <c r="AG7" s="16">
        <f t="shared" si="17"/>
        <v>0</v>
      </c>
      <c r="AH7" s="15"/>
      <c r="AI7" s="16">
        <f t="shared" si="18"/>
        <v>0</v>
      </c>
      <c r="AJ7" s="15"/>
      <c r="AK7" s="16">
        <f t="shared" si="19"/>
        <v>0</v>
      </c>
      <c r="AL7" s="15"/>
      <c r="AM7" s="16">
        <f t="shared" si="20"/>
        <v>0</v>
      </c>
      <c r="AN7" s="15"/>
      <c r="AO7" s="16">
        <f t="shared" si="21"/>
        <v>0</v>
      </c>
      <c r="AP7" s="15"/>
      <c r="AQ7" s="16">
        <f t="shared" si="22"/>
        <v>0</v>
      </c>
      <c r="AR7" s="15"/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/>
      <c r="AY7" s="16">
        <f t="shared" si="26"/>
        <v>0</v>
      </c>
      <c r="AZ7" s="15"/>
      <c r="BA7" s="16">
        <f t="shared" si="27"/>
        <v>0</v>
      </c>
      <c r="BB7" s="15"/>
      <c r="BC7" s="16">
        <f t="shared" si="28"/>
        <v>0</v>
      </c>
      <c r="BD7" s="15"/>
      <c r="BE7" s="16">
        <f t="shared" si="29"/>
        <v>0</v>
      </c>
      <c r="BF7" s="15"/>
      <c r="BG7" s="16">
        <f t="shared" si="30"/>
        <v>0</v>
      </c>
      <c r="BH7" s="15"/>
      <c r="BI7" s="16">
        <f t="shared" si="31"/>
        <v>0</v>
      </c>
      <c r="BJ7" s="15"/>
      <c r="BK7" s="16">
        <f t="shared" si="32"/>
        <v>0</v>
      </c>
      <c r="BL7" s="15"/>
      <c r="BM7" s="16">
        <f t="shared" si="0"/>
        <v>0</v>
      </c>
      <c r="BN7" s="15"/>
      <c r="BO7" s="16">
        <f t="shared" si="33"/>
        <v>0</v>
      </c>
      <c r="BP7" s="15"/>
      <c r="BQ7" s="16">
        <f t="shared" si="34"/>
        <v>0</v>
      </c>
      <c r="BR7" s="22">
        <f t="shared" si="1"/>
        <v>0</v>
      </c>
      <c r="BS7" s="55"/>
      <c r="BT7">
        <v>5</v>
      </c>
      <c r="BU7" s="47">
        <f t="shared" si="35"/>
        <v>0</v>
      </c>
      <c r="BV7" s="47">
        <f t="shared" si="36"/>
        <v>0</v>
      </c>
      <c r="BW7" s="47">
        <f t="shared" si="37"/>
        <v>0</v>
      </c>
      <c r="BX7" s="47">
        <f>BU7+BV7+BW7</f>
        <v>0</v>
      </c>
    </row>
    <row r="8" spans="1:76" ht="15" thickBot="1" x14ac:dyDescent="0.35">
      <c r="A8" s="14" t="s">
        <v>40</v>
      </c>
      <c r="B8" s="15">
        <v>3</v>
      </c>
      <c r="C8" s="16">
        <f t="shared" si="2"/>
        <v>213</v>
      </c>
      <c r="D8" s="15">
        <v>0</v>
      </c>
      <c r="E8" s="16">
        <f t="shared" si="3"/>
        <v>0</v>
      </c>
      <c r="F8" s="15">
        <v>1</v>
      </c>
      <c r="G8" s="16">
        <f t="shared" si="4"/>
        <v>54</v>
      </c>
      <c r="H8" s="15">
        <v>4</v>
      </c>
      <c r="I8" s="16">
        <f t="shared" si="5"/>
        <v>280</v>
      </c>
      <c r="J8" s="15"/>
      <c r="K8" s="16">
        <f t="shared" si="6"/>
        <v>0</v>
      </c>
      <c r="L8" s="15">
        <v>6</v>
      </c>
      <c r="M8" s="16">
        <f t="shared" si="7"/>
        <v>426</v>
      </c>
      <c r="N8" s="15">
        <v>0</v>
      </c>
      <c r="O8" s="16">
        <f t="shared" si="8"/>
        <v>0</v>
      </c>
      <c r="P8" s="15">
        <v>0</v>
      </c>
      <c r="Q8" s="16">
        <f t="shared" si="9"/>
        <v>0</v>
      </c>
      <c r="R8" s="15">
        <v>0</v>
      </c>
      <c r="S8" s="16">
        <f t="shared" si="10"/>
        <v>0</v>
      </c>
      <c r="T8" s="15">
        <v>5</v>
      </c>
      <c r="U8" s="16">
        <f t="shared" si="11"/>
        <v>700</v>
      </c>
      <c r="V8" s="15">
        <v>4</v>
      </c>
      <c r="W8" s="16">
        <f t="shared" si="12"/>
        <v>260</v>
      </c>
      <c r="X8" s="15">
        <v>18</v>
      </c>
      <c r="Y8" s="16">
        <f t="shared" si="13"/>
        <v>1296</v>
      </c>
      <c r="Z8" s="15">
        <v>0</v>
      </c>
      <c r="AA8" s="16">
        <f t="shared" si="14"/>
        <v>0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1</v>
      </c>
      <c r="AQ8" s="16">
        <f t="shared" si="22"/>
        <v>95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0</v>
      </c>
      <c r="AY8" s="16">
        <f t="shared" si="26"/>
        <v>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1</v>
      </c>
      <c r="BO8" s="16">
        <f t="shared" si="33"/>
        <v>65</v>
      </c>
      <c r="BP8" s="15">
        <v>0</v>
      </c>
      <c r="BQ8" s="16">
        <f t="shared" si="34"/>
        <v>0</v>
      </c>
      <c r="BR8" s="22">
        <f t="shared" si="1"/>
        <v>3389</v>
      </c>
      <c r="BS8" s="55">
        <v>28</v>
      </c>
      <c r="BT8">
        <v>6</v>
      </c>
      <c r="BU8" s="47">
        <f t="shared" si="35"/>
        <v>2705.1404853128988</v>
      </c>
      <c r="BV8" s="47">
        <f t="shared" si="36"/>
        <v>216.41123882503192</v>
      </c>
      <c r="BW8" s="47">
        <f t="shared" si="37"/>
        <v>467.4482758620689</v>
      </c>
      <c r="BX8" s="47">
        <f t="shared" si="38"/>
        <v>3388.9999999999995</v>
      </c>
    </row>
    <row r="9" spans="1:76" ht="15" thickBot="1" x14ac:dyDescent="0.35">
      <c r="A9" s="14" t="s">
        <v>41</v>
      </c>
      <c r="B9" s="15">
        <v>1</v>
      </c>
      <c r="C9" s="16">
        <f t="shared" si="2"/>
        <v>71</v>
      </c>
      <c r="D9" s="15">
        <v>7</v>
      </c>
      <c r="E9" s="16">
        <f t="shared" si="3"/>
        <v>189</v>
      </c>
      <c r="F9" s="15">
        <v>0</v>
      </c>
      <c r="G9" s="16">
        <f t="shared" si="4"/>
        <v>0</v>
      </c>
      <c r="H9" s="15">
        <v>3</v>
      </c>
      <c r="I9" s="16">
        <f t="shared" si="5"/>
        <v>210</v>
      </c>
      <c r="J9" s="15"/>
      <c r="K9" s="16">
        <f t="shared" si="6"/>
        <v>0</v>
      </c>
      <c r="L9" s="15">
        <v>1</v>
      </c>
      <c r="M9" s="16">
        <f t="shared" si="7"/>
        <v>71</v>
      </c>
      <c r="N9" s="15">
        <v>0</v>
      </c>
      <c r="O9" s="16">
        <f t="shared" si="8"/>
        <v>0</v>
      </c>
      <c r="P9" s="15">
        <v>2</v>
      </c>
      <c r="Q9" s="16">
        <f t="shared" si="9"/>
        <v>276</v>
      </c>
      <c r="R9" s="15">
        <v>0</v>
      </c>
      <c r="S9" s="16">
        <f t="shared" si="10"/>
        <v>0</v>
      </c>
      <c r="T9" s="15">
        <v>3</v>
      </c>
      <c r="U9" s="16">
        <f t="shared" si="11"/>
        <v>420</v>
      </c>
      <c r="V9" s="15">
        <v>9</v>
      </c>
      <c r="W9" s="16">
        <f t="shared" si="12"/>
        <v>585</v>
      </c>
      <c r="X9" s="15">
        <v>17</v>
      </c>
      <c r="Y9" s="16">
        <f t="shared" si="13"/>
        <v>1224</v>
      </c>
      <c r="Z9" s="15">
        <v>0</v>
      </c>
      <c r="AA9" s="16">
        <f t="shared" si="14"/>
        <v>0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0</v>
      </c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1</v>
      </c>
      <c r="BO9" s="16">
        <f t="shared" si="33"/>
        <v>65</v>
      </c>
      <c r="BP9" s="15">
        <v>1</v>
      </c>
      <c r="BQ9" s="16">
        <f t="shared" si="34"/>
        <v>65</v>
      </c>
      <c r="BR9" s="22">
        <f t="shared" si="1"/>
        <v>3176</v>
      </c>
      <c r="BS9" s="55">
        <v>32</v>
      </c>
      <c r="BT9">
        <v>7</v>
      </c>
      <c r="BU9" s="47">
        <f t="shared" si="35"/>
        <v>2535.1213282247763</v>
      </c>
      <c r="BV9" s="47">
        <f t="shared" si="36"/>
        <v>202.8097062579821</v>
      </c>
      <c r="BW9" s="47">
        <f t="shared" si="37"/>
        <v>438.06896551724139</v>
      </c>
      <c r="BX9" s="47">
        <f t="shared" si="38"/>
        <v>3176</v>
      </c>
    </row>
    <row r="10" spans="1:76" ht="15" thickBot="1" x14ac:dyDescent="0.35">
      <c r="A10" s="14" t="s">
        <v>42</v>
      </c>
      <c r="B10" s="15">
        <v>1</v>
      </c>
      <c r="C10" s="16">
        <f t="shared" si="2"/>
        <v>71</v>
      </c>
      <c r="D10" s="15">
        <v>4</v>
      </c>
      <c r="E10" s="16">
        <f t="shared" si="3"/>
        <v>108</v>
      </c>
      <c r="F10" s="15">
        <v>0</v>
      </c>
      <c r="G10" s="16">
        <f t="shared" si="4"/>
        <v>0</v>
      </c>
      <c r="H10" s="15">
        <v>4</v>
      </c>
      <c r="I10" s="16">
        <f t="shared" si="5"/>
        <v>280</v>
      </c>
      <c r="J10" s="15"/>
      <c r="K10" s="16">
        <f t="shared" si="6"/>
        <v>0</v>
      </c>
      <c r="L10" s="15">
        <v>3</v>
      </c>
      <c r="M10" s="16">
        <f>$L$2*L10</f>
        <v>213</v>
      </c>
      <c r="N10" s="15">
        <v>1</v>
      </c>
      <c r="O10" s="16">
        <f t="shared" si="8"/>
        <v>128</v>
      </c>
      <c r="P10" s="15">
        <v>0</v>
      </c>
      <c r="Q10" s="16">
        <f t="shared" si="9"/>
        <v>0</v>
      </c>
      <c r="R10" s="15">
        <v>0</v>
      </c>
      <c r="S10" s="16">
        <f t="shared" si="10"/>
        <v>0</v>
      </c>
      <c r="T10" s="15">
        <v>10</v>
      </c>
      <c r="U10" s="16">
        <f t="shared" si="11"/>
        <v>1400</v>
      </c>
      <c r="V10" s="15">
        <v>4</v>
      </c>
      <c r="W10" s="16">
        <f t="shared" si="12"/>
        <v>260</v>
      </c>
      <c r="X10" s="15">
        <v>8</v>
      </c>
      <c r="Y10" s="16">
        <f t="shared" si="13"/>
        <v>576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0</v>
      </c>
      <c r="AK10" s="16">
        <f t="shared" si="19"/>
        <v>0</v>
      </c>
      <c r="AL10" s="15">
        <v>1</v>
      </c>
      <c r="AM10" s="16">
        <f t="shared" si="20"/>
        <v>139</v>
      </c>
      <c r="AN10" s="15">
        <v>1</v>
      </c>
      <c r="AO10" s="16">
        <f t="shared" si="21"/>
        <v>22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0</v>
      </c>
      <c r="BI10" s="16">
        <f t="shared" si="31"/>
        <v>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3197</v>
      </c>
      <c r="BS10" s="55">
        <v>26</v>
      </c>
      <c r="BT10">
        <v>8</v>
      </c>
      <c r="BU10" s="47">
        <f t="shared" si="35"/>
        <v>2551.8837803320562</v>
      </c>
      <c r="BV10" s="47">
        <f t="shared" si="36"/>
        <v>204.15070242656449</v>
      </c>
      <c r="BW10" s="47">
        <f t="shared" si="37"/>
        <v>440.9655172413793</v>
      </c>
      <c r="BX10" s="47">
        <f t="shared" si="38"/>
        <v>3197</v>
      </c>
    </row>
    <row r="11" spans="1:76" ht="15" thickBot="1" x14ac:dyDescent="0.35">
      <c r="A11" s="14" t="s">
        <v>43</v>
      </c>
      <c r="B11" s="15">
        <v>0</v>
      </c>
      <c r="C11" s="16">
        <f t="shared" si="2"/>
        <v>0</v>
      </c>
      <c r="D11" s="15">
        <v>9</v>
      </c>
      <c r="E11" s="16">
        <f t="shared" si="3"/>
        <v>243</v>
      </c>
      <c r="F11" s="15">
        <v>0</v>
      </c>
      <c r="G11" s="16">
        <f t="shared" si="4"/>
        <v>0</v>
      </c>
      <c r="H11" s="15">
        <v>4</v>
      </c>
      <c r="I11" s="16">
        <f t="shared" si="5"/>
        <v>280</v>
      </c>
      <c r="J11" s="15"/>
      <c r="K11" s="16">
        <f t="shared" si="6"/>
        <v>0</v>
      </c>
      <c r="L11" s="15">
        <v>4</v>
      </c>
      <c r="M11" s="16">
        <f>$L$2*L11</f>
        <v>284</v>
      </c>
      <c r="N11" s="15">
        <v>0</v>
      </c>
      <c r="O11" s="16">
        <f t="shared" si="8"/>
        <v>0</v>
      </c>
      <c r="P11" s="15">
        <v>0</v>
      </c>
      <c r="Q11" s="16">
        <f t="shared" si="9"/>
        <v>0</v>
      </c>
      <c r="R11" s="15">
        <v>3</v>
      </c>
      <c r="S11" s="16">
        <f t="shared" si="10"/>
        <v>435</v>
      </c>
      <c r="T11" s="15">
        <v>5</v>
      </c>
      <c r="U11" s="16">
        <f t="shared" si="11"/>
        <v>700</v>
      </c>
      <c r="V11" s="15">
        <v>1</v>
      </c>
      <c r="W11" s="16">
        <f t="shared" si="12"/>
        <v>65</v>
      </c>
      <c r="X11" s="15">
        <v>14</v>
      </c>
      <c r="Y11" s="16">
        <f t="shared" si="13"/>
        <v>1008</v>
      </c>
      <c r="Z11" s="15">
        <v>0</v>
      </c>
      <c r="AA11" s="16">
        <f t="shared" si="14"/>
        <v>0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1</v>
      </c>
      <c r="AG11" s="16">
        <f t="shared" si="17"/>
        <v>170</v>
      </c>
      <c r="AH11" s="15">
        <v>0</v>
      </c>
      <c r="AI11" s="16">
        <f t="shared" si="18"/>
        <v>0</v>
      </c>
      <c r="AJ11" s="15">
        <v>0</v>
      </c>
      <c r="AK11" s="16">
        <f t="shared" si="19"/>
        <v>0</v>
      </c>
      <c r="AL11" s="15">
        <v>0</v>
      </c>
      <c r="AM11" s="16">
        <f t="shared" si="20"/>
        <v>0</v>
      </c>
      <c r="AN11" s="15">
        <v>0</v>
      </c>
      <c r="AO11" s="16">
        <f t="shared" si="21"/>
        <v>0</v>
      </c>
      <c r="AP11" s="15">
        <v>0</v>
      </c>
      <c r="AQ11" s="16">
        <f t="shared" si="22"/>
        <v>0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0</v>
      </c>
      <c r="AY11" s="16">
        <f t="shared" si="26"/>
        <v>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1</v>
      </c>
      <c r="BQ11" s="16">
        <f t="shared" si="34"/>
        <v>65</v>
      </c>
      <c r="BR11" s="22">
        <f t="shared" si="1"/>
        <v>3250</v>
      </c>
      <c r="BS11" s="55">
        <v>29</v>
      </c>
      <c r="BT11">
        <v>9</v>
      </c>
      <c r="BU11" s="47">
        <f t="shared" si="35"/>
        <v>2594.1890166028097</v>
      </c>
      <c r="BV11" s="47">
        <f t="shared" si="36"/>
        <v>207.53512132822479</v>
      </c>
      <c r="BW11" s="47">
        <f t="shared" si="37"/>
        <v>448.27586206896552</v>
      </c>
      <c r="BX11" s="47">
        <f t="shared" si="38"/>
        <v>3250</v>
      </c>
    </row>
    <row r="12" spans="1:76" ht="15" thickBot="1" x14ac:dyDescent="0.35">
      <c r="A12" s="14" t="s">
        <v>44</v>
      </c>
      <c r="B12" s="15">
        <v>4</v>
      </c>
      <c r="C12" s="16">
        <f t="shared" si="2"/>
        <v>284</v>
      </c>
      <c r="D12" s="15">
        <v>4</v>
      </c>
      <c r="E12" s="16">
        <f t="shared" si="3"/>
        <v>108</v>
      </c>
      <c r="F12" s="15"/>
      <c r="G12" s="16">
        <f t="shared" si="4"/>
        <v>0</v>
      </c>
      <c r="H12" s="15">
        <v>4</v>
      </c>
      <c r="I12" s="16">
        <f t="shared" si="5"/>
        <v>280</v>
      </c>
      <c r="J12" s="15"/>
      <c r="K12" s="16">
        <f t="shared" si="6"/>
        <v>0</v>
      </c>
      <c r="L12" s="15">
        <v>6</v>
      </c>
      <c r="M12" s="16">
        <f>$L$2*L12</f>
        <v>426</v>
      </c>
      <c r="N12" s="15">
        <v>0</v>
      </c>
      <c r="O12" s="16">
        <f t="shared" si="8"/>
        <v>0</v>
      </c>
      <c r="P12" s="15">
        <v>0</v>
      </c>
      <c r="Q12" s="16">
        <f t="shared" si="9"/>
        <v>0</v>
      </c>
      <c r="R12" s="15">
        <v>0</v>
      </c>
      <c r="S12" s="16">
        <f t="shared" si="10"/>
        <v>0</v>
      </c>
      <c r="T12" s="15">
        <v>2</v>
      </c>
      <c r="U12" s="16">
        <f t="shared" si="11"/>
        <v>280</v>
      </c>
      <c r="V12" s="15">
        <v>6</v>
      </c>
      <c r="W12" s="16">
        <f t="shared" si="12"/>
        <v>390</v>
      </c>
      <c r="X12" s="15">
        <v>12</v>
      </c>
      <c r="Y12" s="16">
        <f t="shared" si="13"/>
        <v>864</v>
      </c>
      <c r="Z12" s="15">
        <v>0</v>
      </c>
      <c r="AA12" s="16">
        <f t="shared" si="14"/>
        <v>0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0</v>
      </c>
      <c r="AK12" s="16">
        <f t="shared" si="19"/>
        <v>0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1</v>
      </c>
      <c r="AQ12" s="16">
        <f t="shared" si="22"/>
        <v>95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1</v>
      </c>
      <c r="AY12" s="16">
        <f t="shared" si="26"/>
        <v>110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1</v>
      </c>
      <c r="BQ12" s="16">
        <f t="shared" si="34"/>
        <v>65</v>
      </c>
      <c r="BR12" s="22">
        <f t="shared" si="1"/>
        <v>2902</v>
      </c>
      <c r="BS12" s="55">
        <v>26</v>
      </c>
      <c r="BT12">
        <v>10</v>
      </c>
      <c r="BU12" s="47">
        <f t="shared" si="35"/>
        <v>2316.4112388250319</v>
      </c>
      <c r="BV12" s="47">
        <f t="shared" si="36"/>
        <v>185.31289910600256</v>
      </c>
      <c r="BW12" s="47">
        <f t="shared" si="37"/>
        <v>400.27586206896552</v>
      </c>
      <c r="BX12" s="47">
        <f t="shared" si="38"/>
        <v>2902</v>
      </c>
    </row>
    <row r="13" spans="1:76" ht="15" thickBot="1" x14ac:dyDescent="0.35">
      <c r="A13" s="14" t="s">
        <v>45</v>
      </c>
      <c r="B13" s="15">
        <v>1</v>
      </c>
      <c r="C13" s="16">
        <f t="shared" si="2"/>
        <v>71</v>
      </c>
      <c r="D13" s="15">
        <v>2</v>
      </c>
      <c r="E13" s="16">
        <f t="shared" si="3"/>
        <v>54</v>
      </c>
      <c r="F13" s="15">
        <v>0</v>
      </c>
      <c r="G13" s="16">
        <f t="shared" si="4"/>
        <v>0</v>
      </c>
      <c r="H13" s="15">
        <v>2</v>
      </c>
      <c r="I13" s="16">
        <f t="shared" si="5"/>
        <v>140</v>
      </c>
      <c r="J13" s="15"/>
      <c r="K13" s="16">
        <f t="shared" si="6"/>
        <v>0</v>
      </c>
      <c r="L13" s="15">
        <v>7</v>
      </c>
      <c r="M13" s="16">
        <f t="shared" ref="M13:M33" si="39">$L$2*L13</f>
        <v>497</v>
      </c>
      <c r="N13" s="15">
        <v>2</v>
      </c>
      <c r="O13" s="16">
        <f t="shared" si="8"/>
        <v>256</v>
      </c>
      <c r="P13" s="15">
        <v>0</v>
      </c>
      <c r="Q13" s="16">
        <f t="shared" si="9"/>
        <v>0</v>
      </c>
      <c r="R13" s="15">
        <v>0</v>
      </c>
      <c r="S13" s="16">
        <f t="shared" si="10"/>
        <v>0</v>
      </c>
      <c r="T13" s="15">
        <v>7</v>
      </c>
      <c r="U13" s="16">
        <f t="shared" si="11"/>
        <v>980</v>
      </c>
      <c r="V13" s="15">
        <v>4</v>
      </c>
      <c r="W13" s="16">
        <f t="shared" si="12"/>
        <v>260</v>
      </c>
      <c r="X13" s="15">
        <v>5</v>
      </c>
      <c r="Y13" s="16">
        <f t="shared" si="13"/>
        <v>360</v>
      </c>
      <c r="Z13" s="15">
        <v>0</v>
      </c>
      <c r="AA13" s="16">
        <f t="shared" si="14"/>
        <v>0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0</v>
      </c>
      <c r="AI13" s="16">
        <f t="shared" si="18"/>
        <v>0</v>
      </c>
      <c r="AJ13" s="15">
        <v>0</v>
      </c>
      <c r="AK13" s="16">
        <f t="shared" si="19"/>
        <v>0</v>
      </c>
      <c r="AL13" s="15">
        <v>0</v>
      </c>
      <c r="AM13" s="16">
        <f t="shared" si="20"/>
        <v>0</v>
      </c>
      <c r="AN13" s="15">
        <v>0</v>
      </c>
      <c r="AO13" s="16">
        <f t="shared" si="21"/>
        <v>0</v>
      </c>
      <c r="AP13" s="15">
        <v>1</v>
      </c>
      <c r="AQ13" s="16">
        <f t="shared" si="22"/>
        <v>95</v>
      </c>
      <c r="AR13" s="15">
        <v>0</v>
      </c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0</v>
      </c>
      <c r="BG13" s="16">
        <f t="shared" si="30"/>
        <v>0</v>
      </c>
      <c r="BH13" s="15">
        <v>0</v>
      </c>
      <c r="BI13" s="16">
        <f t="shared" si="31"/>
        <v>0</v>
      </c>
      <c r="BJ13" s="15">
        <v>0</v>
      </c>
      <c r="BK13" s="16">
        <f t="shared" si="32"/>
        <v>0</v>
      </c>
      <c r="BL13" s="15">
        <v>0</v>
      </c>
      <c r="BM13" s="16">
        <f t="shared" si="0"/>
        <v>0</v>
      </c>
      <c r="BN13" s="15">
        <v>0</v>
      </c>
      <c r="BO13" s="16">
        <f t="shared" si="33"/>
        <v>0</v>
      </c>
      <c r="BP13" s="15">
        <v>0</v>
      </c>
      <c r="BQ13" s="16">
        <f t="shared" si="34"/>
        <v>0</v>
      </c>
      <c r="BR13" s="22">
        <f t="shared" si="1"/>
        <v>2713</v>
      </c>
      <c r="BS13" s="55">
        <v>24</v>
      </c>
      <c r="BT13">
        <v>11</v>
      </c>
      <c r="BU13" s="47">
        <f t="shared" si="35"/>
        <v>2165.5491698595147</v>
      </c>
      <c r="BV13" s="47">
        <f t="shared" si="36"/>
        <v>173.24393358876117</v>
      </c>
      <c r="BW13" s="47">
        <f t="shared" si="37"/>
        <v>374.20689655172413</v>
      </c>
      <c r="BX13" s="47">
        <f t="shared" si="38"/>
        <v>2713</v>
      </c>
    </row>
    <row r="14" spans="1:76" ht="15" thickBot="1" x14ac:dyDescent="0.35">
      <c r="A14" s="14" t="s">
        <v>46</v>
      </c>
      <c r="B14" s="15"/>
      <c r="C14" s="16">
        <f t="shared" si="2"/>
        <v>0</v>
      </c>
      <c r="D14" s="15"/>
      <c r="E14" s="16">
        <f t="shared" si="3"/>
        <v>0</v>
      </c>
      <c r="F14" s="15"/>
      <c r="G14" s="16">
        <f t="shared" si="4"/>
        <v>0</v>
      </c>
      <c r="H14" s="15"/>
      <c r="I14" s="16">
        <f t="shared" si="5"/>
        <v>0</v>
      </c>
      <c r="J14" s="15"/>
      <c r="K14" s="16">
        <f t="shared" si="6"/>
        <v>0</v>
      </c>
      <c r="L14" s="15"/>
      <c r="M14" s="16">
        <f t="shared" si="39"/>
        <v>0</v>
      </c>
      <c r="N14" s="15"/>
      <c r="O14" s="16">
        <f t="shared" si="8"/>
        <v>0</v>
      </c>
      <c r="P14" s="15"/>
      <c r="Q14" s="16">
        <f t="shared" si="9"/>
        <v>0</v>
      </c>
      <c r="R14" s="15"/>
      <c r="S14" s="16">
        <f t="shared" si="10"/>
        <v>0</v>
      </c>
      <c r="T14" s="15"/>
      <c r="U14" s="16">
        <f t="shared" si="11"/>
        <v>0</v>
      </c>
      <c r="V14" s="15"/>
      <c r="W14" s="16">
        <f t="shared" si="12"/>
        <v>0</v>
      </c>
      <c r="X14" s="15"/>
      <c r="Y14" s="16">
        <f t="shared" si="13"/>
        <v>0</v>
      </c>
      <c r="Z14" s="15"/>
      <c r="AA14" s="16">
        <f t="shared" si="14"/>
        <v>0</v>
      </c>
      <c r="AB14" s="15"/>
      <c r="AC14" s="16">
        <f t="shared" si="15"/>
        <v>0</v>
      </c>
      <c r="AD14" s="15"/>
      <c r="AE14" s="16">
        <f t="shared" si="16"/>
        <v>0</v>
      </c>
      <c r="AF14" s="15"/>
      <c r="AG14" s="16">
        <f t="shared" si="17"/>
        <v>0</v>
      </c>
      <c r="AH14" s="15"/>
      <c r="AI14" s="16">
        <f t="shared" si="18"/>
        <v>0</v>
      </c>
      <c r="AJ14" s="15"/>
      <c r="AK14" s="16">
        <f t="shared" si="19"/>
        <v>0</v>
      </c>
      <c r="AL14" s="15"/>
      <c r="AM14" s="16">
        <f t="shared" si="20"/>
        <v>0</v>
      </c>
      <c r="AN14" s="15"/>
      <c r="AO14" s="16">
        <f t="shared" si="21"/>
        <v>0</v>
      </c>
      <c r="AP14" s="15"/>
      <c r="AQ14" s="16">
        <f t="shared" si="22"/>
        <v>0</v>
      </c>
      <c r="AR14" s="15"/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/>
      <c r="AY14" s="16">
        <f t="shared" si="26"/>
        <v>0</v>
      </c>
      <c r="AZ14" s="15"/>
      <c r="BA14" s="16">
        <f t="shared" si="27"/>
        <v>0</v>
      </c>
      <c r="BB14" s="15"/>
      <c r="BC14" s="16">
        <f t="shared" si="28"/>
        <v>0</v>
      </c>
      <c r="BD14" s="15"/>
      <c r="BE14" s="16">
        <f t="shared" si="29"/>
        <v>0</v>
      </c>
      <c r="BF14" s="15"/>
      <c r="BG14" s="16">
        <f t="shared" si="30"/>
        <v>0</v>
      </c>
      <c r="BH14" s="15"/>
      <c r="BI14" s="16">
        <f t="shared" si="31"/>
        <v>0</v>
      </c>
      <c r="BJ14" s="15"/>
      <c r="BK14" s="16">
        <f t="shared" si="32"/>
        <v>0</v>
      </c>
      <c r="BL14" s="15"/>
      <c r="BM14" s="16">
        <f t="shared" si="0"/>
        <v>0</v>
      </c>
      <c r="BN14" s="15"/>
      <c r="BO14" s="16">
        <f t="shared" si="33"/>
        <v>0</v>
      </c>
      <c r="BP14" s="15"/>
      <c r="BQ14" s="16">
        <f t="shared" si="34"/>
        <v>0</v>
      </c>
      <c r="BR14" s="22">
        <f t="shared" si="1"/>
        <v>0</v>
      </c>
      <c r="BS14" s="55"/>
      <c r="BT14">
        <v>12</v>
      </c>
      <c r="BU14" s="47">
        <f t="shared" si="35"/>
        <v>0</v>
      </c>
      <c r="BV14" s="47">
        <f t="shared" si="36"/>
        <v>0</v>
      </c>
      <c r="BW14" s="47">
        <f t="shared" si="37"/>
        <v>0</v>
      </c>
      <c r="BX14" s="47">
        <f>BU14+BV14+BW14</f>
        <v>0</v>
      </c>
    </row>
    <row r="15" spans="1:76" ht="15" thickBot="1" x14ac:dyDescent="0.35">
      <c r="A15" s="14" t="s">
        <v>47</v>
      </c>
      <c r="B15" s="15">
        <v>2</v>
      </c>
      <c r="C15" s="16">
        <f t="shared" si="2"/>
        <v>142</v>
      </c>
      <c r="D15" s="15">
        <v>4</v>
      </c>
      <c r="E15" s="16">
        <f t="shared" si="3"/>
        <v>108</v>
      </c>
      <c r="F15" s="15">
        <v>0</v>
      </c>
      <c r="G15" s="16">
        <f t="shared" si="4"/>
        <v>0</v>
      </c>
      <c r="H15" s="15">
        <v>2</v>
      </c>
      <c r="I15" s="16">
        <f t="shared" si="5"/>
        <v>140</v>
      </c>
      <c r="J15" s="15"/>
      <c r="K15" s="16">
        <f t="shared" si="6"/>
        <v>0</v>
      </c>
      <c r="L15" s="15">
        <v>5</v>
      </c>
      <c r="M15" s="16">
        <f t="shared" si="39"/>
        <v>355</v>
      </c>
      <c r="N15" s="15">
        <v>0</v>
      </c>
      <c r="O15" s="16">
        <f t="shared" si="8"/>
        <v>0</v>
      </c>
      <c r="P15" s="15">
        <v>0</v>
      </c>
      <c r="Q15" s="16">
        <f t="shared" si="9"/>
        <v>0</v>
      </c>
      <c r="R15" s="15">
        <v>3</v>
      </c>
      <c r="S15" s="16">
        <f t="shared" si="10"/>
        <v>435</v>
      </c>
      <c r="T15" s="15">
        <v>3</v>
      </c>
      <c r="U15" s="16">
        <f t="shared" si="11"/>
        <v>420</v>
      </c>
      <c r="V15" s="15">
        <v>3</v>
      </c>
      <c r="W15" s="16">
        <f t="shared" si="12"/>
        <v>195</v>
      </c>
      <c r="X15" s="15">
        <v>8</v>
      </c>
      <c r="Y15" s="16">
        <f t="shared" si="13"/>
        <v>576</v>
      </c>
      <c r="Z15" s="15">
        <v>0</v>
      </c>
      <c r="AA15" s="16">
        <f t="shared" si="14"/>
        <v>0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0</v>
      </c>
      <c r="AI15" s="16">
        <f t="shared" si="18"/>
        <v>0</v>
      </c>
      <c r="AJ15" s="15">
        <v>1</v>
      </c>
      <c r="AK15" s="16">
        <f t="shared" si="19"/>
        <v>145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0</v>
      </c>
      <c r="AQ15" s="16">
        <f t="shared" si="22"/>
        <v>0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0</v>
      </c>
      <c r="BA15" s="16">
        <f t="shared" si="27"/>
        <v>0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0</v>
      </c>
      <c r="BI15" s="16">
        <f t="shared" si="31"/>
        <v>0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1</v>
      </c>
      <c r="BQ15" s="16">
        <f t="shared" si="34"/>
        <v>65</v>
      </c>
      <c r="BR15" s="22">
        <f t="shared" si="1"/>
        <v>2581</v>
      </c>
      <c r="BS15" s="55">
        <v>23</v>
      </c>
      <c r="BT15">
        <v>13</v>
      </c>
      <c r="BU15" s="47">
        <f t="shared" si="35"/>
        <v>2060.1851851851852</v>
      </c>
      <c r="BV15" s="47">
        <f t="shared" si="36"/>
        <v>164.81481481481481</v>
      </c>
      <c r="BW15" s="47">
        <f t="shared" si="37"/>
        <v>356</v>
      </c>
      <c r="BX15" s="47">
        <f t="shared" si="38"/>
        <v>2581</v>
      </c>
    </row>
    <row r="16" spans="1:76" ht="15" thickBot="1" x14ac:dyDescent="0.35">
      <c r="A16" s="14" t="s">
        <v>48</v>
      </c>
      <c r="B16" s="15">
        <v>1</v>
      </c>
      <c r="C16" s="16">
        <f t="shared" si="2"/>
        <v>71</v>
      </c>
      <c r="D16" s="15">
        <v>2</v>
      </c>
      <c r="E16" s="16">
        <f t="shared" si="3"/>
        <v>54</v>
      </c>
      <c r="F16" s="15">
        <v>1</v>
      </c>
      <c r="G16" s="16">
        <f t="shared" si="4"/>
        <v>54</v>
      </c>
      <c r="H16" s="15">
        <v>0</v>
      </c>
      <c r="I16" s="16">
        <f t="shared" si="5"/>
        <v>0</v>
      </c>
      <c r="J16" s="15"/>
      <c r="K16" s="16">
        <f t="shared" si="6"/>
        <v>0</v>
      </c>
      <c r="L16" s="15">
        <v>6</v>
      </c>
      <c r="M16" s="16">
        <f t="shared" si="39"/>
        <v>426</v>
      </c>
      <c r="N16" s="15">
        <v>0</v>
      </c>
      <c r="O16" s="16">
        <f t="shared" si="8"/>
        <v>0</v>
      </c>
      <c r="P16" s="15">
        <v>0</v>
      </c>
      <c r="Q16" s="16">
        <f t="shared" si="9"/>
        <v>0</v>
      </c>
      <c r="R16" s="15">
        <v>0</v>
      </c>
      <c r="S16" s="16">
        <f t="shared" si="10"/>
        <v>0</v>
      </c>
      <c r="T16" s="15">
        <v>6</v>
      </c>
      <c r="U16" s="16">
        <f t="shared" si="11"/>
        <v>840</v>
      </c>
      <c r="V16" s="15">
        <v>5</v>
      </c>
      <c r="W16" s="16">
        <f t="shared" si="12"/>
        <v>325</v>
      </c>
      <c r="X16" s="15">
        <v>15</v>
      </c>
      <c r="Y16" s="16">
        <f t="shared" si="13"/>
        <v>1080</v>
      </c>
      <c r="Z16" s="15">
        <v>0</v>
      </c>
      <c r="AA16" s="16">
        <f t="shared" si="14"/>
        <v>0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0</v>
      </c>
      <c r="AK16" s="16">
        <f t="shared" si="19"/>
        <v>0</v>
      </c>
      <c r="AL16" s="15">
        <v>0</v>
      </c>
      <c r="AM16" s="16">
        <f t="shared" si="20"/>
        <v>0</v>
      </c>
      <c r="AN16" s="15">
        <v>0</v>
      </c>
      <c r="AO16" s="16">
        <f t="shared" si="21"/>
        <v>0</v>
      </c>
      <c r="AP16" s="15">
        <v>1</v>
      </c>
      <c r="AQ16" s="16">
        <f t="shared" si="22"/>
        <v>95</v>
      </c>
      <c r="AR16" s="15">
        <v>0</v>
      </c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0</v>
      </c>
      <c r="BI16" s="16">
        <f t="shared" si="31"/>
        <v>0</v>
      </c>
      <c r="BJ16" s="15">
        <v>2</v>
      </c>
      <c r="BK16" s="16">
        <f t="shared" si="32"/>
        <v>144</v>
      </c>
      <c r="BL16" s="15">
        <v>0</v>
      </c>
      <c r="BM16" s="16">
        <f t="shared" si="0"/>
        <v>0</v>
      </c>
      <c r="BN16" s="15">
        <v>0</v>
      </c>
      <c r="BO16" s="16">
        <f t="shared" si="33"/>
        <v>0</v>
      </c>
      <c r="BP16" s="15">
        <v>1</v>
      </c>
      <c r="BQ16" s="16">
        <f t="shared" si="34"/>
        <v>65</v>
      </c>
      <c r="BR16" s="22">
        <f t="shared" si="1"/>
        <v>3154</v>
      </c>
      <c r="BS16" s="55">
        <v>29</v>
      </c>
      <c r="BT16">
        <v>14</v>
      </c>
      <c r="BU16" s="47">
        <f t="shared" si="35"/>
        <v>2517.5606641123882</v>
      </c>
      <c r="BV16" s="47">
        <f t="shared" si="36"/>
        <v>201.40485312899105</v>
      </c>
      <c r="BW16" s="47">
        <f t="shared" si="37"/>
        <v>435.03448275862064</v>
      </c>
      <c r="BX16" s="47">
        <f t="shared" si="38"/>
        <v>3153.9999999999995</v>
      </c>
    </row>
    <row r="17" spans="1:76" ht="15" thickBot="1" x14ac:dyDescent="0.35">
      <c r="A17" s="14" t="s">
        <v>49</v>
      </c>
      <c r="B17" s="15">
        <v>0</v>
      </c>
      <c r="C17" s="16">
        <f t="shared" si="2"/>
        <v>0</v>
      </c>
      <c r="D17" s="15">
        <v>2</v>
      </c>
      <c r="E17" s="16">
        <f t="shared" si="3"/>
        <v>54</v>
      </c>
      <c r="F17" s="15">
        <v>0</v>
      </c>
      <c r="G17" s="16">
        <f t="shared" si="4"/>
        <v>0</v>
      </c>
      <c r="H17" s="15">
        <v>3</v>
      </c>
      <c r="I17" s="16">
        <f t="shared" si="5"/>
        <v>210</v>
      </c>
      <c r="J17" s="15"/>
      <c r="K17" s="16">
        <f t="shared" si="6"/>
        <v>0</v>
      </c>
      <c r="L17" s="15">
        <v>3</v>
      </c>
      <c r="M17" s="16">
        <f t="shared" si="39"/>
        <v>213</v>
      </c>
      <c r="N17" s="15">
        <v>0</v>
      </c>
      <c r="O17" s="16">
        <f t="shared" si="8"/>
        <v>0</v>
      </c>
      <c r="P17" s="15">
        <v>0</v>
      </c>
      <c r="Q17" s="16">
        <f t="shared" si="9"/>
        <v>0</v>
      </c>
      <c r="R17" s="15">
        <v>3</v>
      </c>
      <c r="S17" s="16">
        <f t="shared" si="10"/>
        <v>435</v>
      </c>
      <c r="T17" s="15">
        <v>0</v>
      </c>
      <c r="U17" s="16">
        <f t="shared" si="11"/>
        <v>0</v>
      </c>
      <c r="V17" s="15">
        <v>6</v>
      </c>
      <c r="W17" s="16">
        <f t="shared" si="12"/>
        <v>390</v>
      </c>
      <c r="X17" s="15">
        <v>22</v>
      </c>
      <c r="Y17" s="16">
        <f t="shared" si="13"/>
        <v>1584</v>
      </c>
      <c r="Z17" s="15">
        <v>1</v>
      </c>
      <c r="AA17" s="16">
        <f t="shared" si="14"/>
        <v>88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0</v>
      </c>
      <c r="AI17" s="16">
        <f t="shared" si="18"/>
        <v>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0</v>
      </c>
      <c r="AQ17" s="16">
        <f t="shared" si="22"/>
        <v>0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12</v>
      </c>
      <c r="BI17" s="16">
        <f t="shared" si="31"/>
        <v>12</v>
      </c>
      <c r="BJ17" s="15">
        <v>2</v>
      </c>
      <c r="BK17" s="16">
        <f t="shared" si="32"/>
        <v>144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2</v>
      </c>
      <c r="BQ17" s="16">
        <f t="shared" si="34"/>
        <v>130</v>
      </c>
      <c r="BR17" s="22">
        <f t="shared" si="1"/>
        <v>3260</v>
      </c>
      <c r="BS17" s="55">
        <v>28</v>
      </c>
      <c r="BT17">
        <v>15</v>
      </c>
      <c r="BU17" s="47">
        <f t="shared" si="35"/>
        <v>2602.1711366538952</v>
      </c>
      <c r="BV17" s="47">
        <f t="shared" si="36"/>
        <v>208.17369093231162</v>
      </c>
      <c r="BW17" s="47">
        <f t="shared" si="37"/>
        <v>449.65517241379314</v>
      </c>
      <c r="BX17" s="47">
        <f t="shared" si="38"/>
        <v>3260</v>
      </c>
    </row>
    <row r="18" spans="1:76" ht="15" thickBot="1" x14ac:dyDescent="0.35">
      <c r="A18" s="14" t="s">
        <v>50</v>
      </c>
      <c r="B18" s="15">
        <v>1</v>
      </c>
      <c r="C18" s="16">
        <f t="shared" si="2"/>
        <v>71</v>
      </c>
      <c r="D18" s="15">
        <v>4</v>
      </c>
      <c r="E18" s="16">
        <f t="shared" si="3"/>
        <v>108</v>
      </c>
      <c r="F18" s="15">
        <v>1</v>
      </c>
      <c r="G18" s="16">
        <f t="shared" si="4"/>
        <v>54</v>
      </c>
      <c r="H18" s="15">
        <v>4</v>
      </c>
      <c r="I18" s="16">
        <f t="shared" si="5"/>
        <v>280</v>
      </c>
      <c r="J18" s="15"/>
      <c r="K18" s="16">
        <f t="shared" si="6"/>
        <v>0</v>
      </c>
      <c r="L18" s="15">
        <v>7</v>
      </c>
      <c r="M18" s="16">
        <f t="shared" si="39"/>
        <v>497</v>
      </c>
      <c r="N18" s="15">
        <v>0</v>
      </c>
      <c r="O18" s="16">
        <f t="shared" si="8"/>
        <v>0</v>
      </c>
      <c r="P18" s="15">
        <v>0</v>
      </c>
      <c r="Q18" s="16">
        <f t="shared" si="9"/>
        <v>0</v>
      </c>
      <c r="R18" s="15">
        <v>0</v>
      </c>
      <c r="S18" s="16">
        <f t="shared" si="10"/>
        <v>0</v>
      </c>
      <c r="T18" s="15">
        <v>3</v>
      </c>
      <c r="U18" s="16">
        <f t="shared" si="11"/>
        <v>420</v>
      </c>
      <c r="V18" s="15">
        <v>10</v>
      </c>
      <c r="W18" s="16">
        <f t="shared" si="12"/>
        <v>650</v>
      </c>
      <c r="X18" s="15">
        <v>23</v>
      </c>
      <c r="Y18" s="16">
        <f t="shared" si="13"/>
        <v>1656</v>
      </c>
      <c r="Z18" s="15">
        <v>0</v>
      </c>
      <c r="AA18" s="16">
        <f t="shared" si="14"/>
        <v>0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0</v>
      </c>
      <c r="AG18" s="16">
        <f t="shared" si="17"/>
        <v>0</v>
      </c>
      <c r="AH18" s="15">
        <v>1</v>
      </c>
      <c r="AI18" s="16">
        <f t="shared" si="18"/>
        <v>180</v>
      </c>
      <c r="AJ18" s="15">
        <v>1</v>
      </c>
      <c r="AK18" s="16">
        <f t="shared" si="19"/>
        <v>145</v>
      </c>
      <c r="AL18" s="15">
        <v>0</v>
      </c>
      <c r="AM18" s="16">
        <f t="shared" si="20"/>
        <v>0</v>
      </c>
      <c r="AN18" s="15">
        <v>0</v>
      </c>
      <c r="AO18" s="16">
        <f t="shared" si="21"/>
        <v>0</v>
      </c>
      <c r="AP18" s="15">
        <v>0</v>
      </c>
      <c r="AQ18" s="16">
        <f t="shared" si="22"/>
        <v>0</v>
      </c>
      <c r="AR18" s="15">
        <v>0</v>
      </c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26"/>
        <v>0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3</v>
      </c>
      <c r="BE18" s="16">
        <f t="shared" si="29"/>
        <v>108</v>
      </c>
      <c r="BF18" s="15">
        <v>0</v>
      </c>
      <c r="BG18" s="16">
        <f t="shared" si="30"/>
        <v>0</v>
      </c>
      <c r="BH18" s="15">
        <v>0</v>
      </c>
      <c r="BI18" s="16">
        <f t="shared" si="31"/>
        <v>0</v>
      </c>
      <c r="BJ18" s="15">
        <v>1</v>
      </c>
      <c r="BK18" s="16">
        <f t="shared" si="32"/>
        <v>72</v>
      </c>
      <c r="BL18" s="15">
        <v>0</v>
      </c>
      <c r="BM18" s="16">
        <f t="shared" si="0"/>
        <v>0</v>
      </c>
      <c r="BN18" s="15">
        <v>1</v>
      </c>
      <c r="BO18" s="16">
        <f t="shared" si="33"/>
        <v>65</v>
      </c>
      <c r="BP18" s="15">
        <v>0</v>
      </c>
      <c r="BQ18" s="16">
        <f t="shared" si="34"/>
        <v>0</v>
      </c>
      <c r="BR18" s="22">
        <f t="shared" si="1"/>
        <v>4306</v>
      </c>
      <c r="BS18" s="55">
        <v>35</v>
      </c>
      <c r="BT18">
        <v>16</v>
      </c>
      <c r="BU18" s="47">
        <f t="shared" si="35"/>
        <v>3437.1008939974458</v>
      </c>
      <c r="BV18" s="47">
        <f t="shared" si="36"/>
        <v>274.96807151979567</v>
      </c>
      <c r="BW18" s="47">
        <f t="shared" si="37"/>
        <v>593.93103448275861</v>
      </c>
      <c r="BX18" s="47">
        <f t="shared" si="38"/>
        <v>4306</v>
      </c>
    </row>
    <row r="19" spans="1:76" ht="15" thickBot="1" x14ac:dyDescent="0.35">
      <c r="A19" s="14" t="s">
        <v>51</v>
      </c>
      <c r="B19" s="15">
        <v>0</v>
      </c>
      <c r="C19" s="16">
        <f t="shared" si="2"/>
        <v>0</v>
      </c>
      <c r="D19" s="15">
        <v>1</v>
      </c>
      <c r="E19" s="16">
        <f t="shared" si="3"/>
        <v>27</v>
      </c>
      <c r="F19" s="15">
        <v>0</v>
      </c>
      <c r="G19" s="16">
        <f t="shared" si="4"/>
        <v>0</v>
      </c>
      <c r="H19" s="15">
        <v>3</v>
      </c>
      <c r="I19" s="16">
        <f t="shared" si="5"/>
        <v>210</v>
      </c>
      <c r="J19" s="15"/>
      <c r="K19" s="16">
        <f t="shared" si="6"/>
        <v>0</v>
      </c>
      <c r="L19" s="15">
        <v>1</v>
      </c>
      <c r="M19" s="16">
        <f t="shared" si="39"/>
        <v>71</v>
      </c>
      <c r="N19" s="15">
        <v>0</v>
      </c>
      <c r="O19" s="16">
        <f t="shared" si="8"/>
        <v>0</v>
      </c>
      <c r="P19" s="15">
        <v>0</v>
      </c>
      <c r="Q19" s="16">
        <f t="shared" si="9"/>
        <v>0</v>
      </c>
      <c r="R19" s="15">
        <v>2</v>
      </c>
      <c r="S19" s="16">
        <f t="shared" si="10"/>
        <v>290</v>
      </c>
      <c r="T19" s="15">
        <v>2</v>
      </c>
      <c r="U19" s="16">
        <f t="shared" si="11"/>
        <v>280</v>
      </c>
      <c r="V19" s="15">
        <v>9</v>
      </c>
      <c r="W19" s="16">
        <f t="shared" si="12"/>
        <v>585</v>
      </c>
      <c r="X19" s="15">
        <v>10</v>
      </c>
      <c r="Y19" s="16">
        <f t="shared" si="13"/>
        <v>720</v>
      </c>
      <c r="Z19" s="15">
        <v>0</v>
      </c>
      <c r="AA19" s="16">
        <f t="shared" si="14"/>
        <v>0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1</v>
      </c>
      <c r="AI19" s="16">
        <f t="shared" si="18"/>
        <v>180</v>
      </c>
      <c r="AJ19" s="15">
        <v>0</v>
      </c>
      <c r="AK19" s="16">
        <f t="shared" si="19"/>
        <v>0</v>
      </c>
      <c r="AL19" s="15">
        <v>0</v>
      </c>
      <c r="AM19" s="16">
        <f t="shared" si="20"/>
        <v>0</v>
      </c>
      <c r="AN19" s="15">
        <v>0</v>
      </c>
      <c r="AO19" s="16">
        <f t="shared" si="21"/>
        <v>0</v>
      </c>
      <c r="AP19" s="15">
        <v>0</v>
      </c>
      <c r="AQ19" s="16">
        <f t="shared" si="22"/>
        <v>0</v>
      </c>
      <c r="AR19" s="15">
        <v>0</v>
      </c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>
        <v>0</v>
      </c>
      <c r="AY19" s="16">
        <f t="shared" si="26"/>
        <v>0</v>
      </c>
      <c r="AZ19" s="15">
        <v>0</v>
      </c>
      <c r="BA19" s="16">
        <f t="shared" si="27"/>
        <v>0</v>
      </c>
      <c r="BB19" s="15">
        <v>0</v>
      </c>
      <c r="BC19" s="16">
        <f t="shared" si="28"/>
        <v>0</v>
      </c>
      <c r="BD19" s="15">
        <v>0</v>
      </c>
      <c r="BE19" s="16">
        <f t="shared" si="29"/>
        <v>0</v>
      </c>
      <c r="BF19" s="15">
        <v>1</v>
      </c>
      <c r="BG19" s="16">
        <f t="shared" si="30"/>
        <v>9</v>
      </c>
      <c r="BH19" s="15">
        <v>0</v>
      </c>
      <c r="BI19" s="16">
        <f t="shared" si="31"/>
        <v>0</v>
      </c>
      <c r="BJ19" s="15">
        <v>0</v>
      </c>
      <c r="BK19" s="16">
        <f t="shared" si="32"/>
        <v>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1</v>
      </c>
      <c r="BQ19" s="16">
        <f t="shared" si="34"/>
        <v>65</v>
      </c>
      <c r="BR19" s="22">
        <f t="shared" si="1"/>
        <v>2437</v>
      </c>
      <c r="BS19" s="55">
        <v>20</v>
      </c>
      <c r="BT19">
        <v>17</v>
      </c>
      <c r="BU19" s="47">
        <f t="shared" si="35"/>
        <v>1945.2426564495529</v>
      </c>
      <c r="BV19" s="47">
        <f t="shared" si="36"/>
        <v>155.61941251596423</v>
      </c>
      <c r="BW19" s="47">
        <f t="shared" si="37"/>
        <v>336.13793103448273</v>
      </c>
      <c r="BX19" s="47">
        <f t="shared" si="38"/>
        <v>2437</v>
      </c>
    </row>
    <row r="20" spans="1:76" ht="15" thickBot="1" x14ac:dyDescent="0.35">
      <c r="A20" s="14" t="s">
        <v>52</v>
      </c>
      <c r="B20" s="15">
        <v>2</v>
      </c>
      <c r="C20" s="16">
        <f t="shared" si="2"/>
        <v>142</v>
      </c>
      <c r="D20" s="15">
        <v>2</v>
      </c>
      <c r="E20" s="16">
        <f t="shared" si="3"/>
        <v>54</v>
      </c>
      <c r="F20" s="15">
        <v>0</v>
      </c>
      <c r="G20" s="16">
        <f t="shared" si="4"/>
        <v>0</v>
      </c>
      <c r="H20" s="15">
        <v>1</v>
      </c>
      <c r="I20" s="16">
        <f t="shared" si="5"/>
        <v>70</v>
      </c>
      <c r="J20" s="15"/>
      <c r="K20" s="16">
        <f t="shared" si="6"/>
        <v>0</v>
      </c>
      <c r="L20" s="15">
        <v>1</v>
      </c>
      <c r="M20" s="16">
        <f t="shared" si="39"/>
        <v>71</v>
      </c>
      <c r="N20" s="15">
        <v>0</v>
      </c>
      <c r="O20" s="16">
        <f t="shared" si="8"/>
        <v>0</v>
      </c>
      <c r="P20" s="15">
        <v>0</v>
      </c>
      <c r="Q20" s="16">
        <f t="shared" si="9"/>
        <v>0</v>
      </c>
      <c r="R20" s="15">
        <v>0</v>
      </c>
      <c r="S20" s="16">
        <f t="shared" si="10"/>
        <v>0</v>
      </c>
      <c r="T20" s="15">
        <v>8</v>
      </c>
      <c r="U20" s="16">
        <f t="shared" si="11"/>
        <v>1120</v>
      </c>
      <c r="V20" s="15">
        <v>1</v>
      </c>
      <c r="W20" s="16">
        <f t="shared" si="12"/>
        <v>65</v>
      </c>
      <c r="X20" s="15">
        <v>7</v>
      </c>
      <c r="Y20" s="16">
        <f t="shared" si="13"/>
        <v>504</v>
      </c>
      <c r="Z20" s="15">
        <v>1</v>
      </c>
      <c r="AA20" s="16">
        <f t="shared" si="14"/>
        <v>88</v>
      </c>
      <c r="AB20" s="15">
        <v>0</v>
      </c>
      <c r="AC20" s="16">
        <f t="shared" si="15"/>
        <v>0</v>
      </c>
      <c r="AD20" s="15"/>
      <c r="AE20" s="16">
        <f t="shared" si="16"/>
        <v>0</v>
      </c>
      <c r="AF20" s="15">
        <v>0</v>
      </c>
      <c r="AG20" s="16">
        <f t="shared" si="17"/>
        <v>0</v>
      </c>
      <c r="AH20" s="15">
        <v>0</v>
      </c>
      <c r="AI20" s="16">
        <f t="shared" si="18"/>
        <v>0</v>
      </c>
      <c r="AJ20" s="15">
        <v>0</v>
      </c>
      <c r="AK20" s="16">
        <f t="shared" si="19"/>
        <v>0</v>
      </c>
      <c r="AL20" s="15">
        <v>0</v>
      </c>
      <c r="AM20" s="16">
        <f t="shared" si="20"/>
        <v>0</v>
      </c>
      <c r="AN20" s="15">
        <v>0</v>
      </c>
      <c r="AO20" s="16">
        <f t="shared" si="21"/>
        <v>0</v>
      </c>
      <c r="AP20" s="15">
        <v>0</v>
      </c>
      <c r="AQ20" s="16">
        <f t="shared" si="22"/>
        <v>0</v>
      </c>
      <c r="AR20" s="15">
        <v>0</v>
      </c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>
        <v>0</v>
      </c>
      <c r="AY20" s="16">
        <f t="shared" si="26"/>
        <v>0</v>
      </c>
      <c r="AZ20" s="15">
        <v>0</v>
      </c>
      <c r="BA20" s="16">
        <f t="shared" si="27"/>
        <v>0</v>
      </c>
      <c r="BB20" s="15">
        <v>0</v>
      </c>
      <c r="BC20" s="16">
        <f t="shared" si="28"/>
        <v>0</v>
      </c>
      <c r="BD20" s="15">
        <v>2</v>
      </c>
      <c r="BE20" s="16">
        <f t="shared" si="29"/>
        <v>72</v>
      </c>
      <c r="BF20" s="15">
        <v>0</v>
      </c>
      <c r="BG20" s="16">
        <f t="shared" si="30"/>
        <v>0</v>
      </c>
      <c r="BH20" s="15">
        <v>0</v>
      </c>
      <c r="BI20" s="16">
        <f t="shared" si="31"/>
        <v>0</v>
      </c>
      <c r="BJ20" s="15">
        <v>0</v>
      </c>
      <c r="BK20" s="16">
        <f t="shared" si="32"/>
        <v>0</v>
      </c>
      <c r="BL20" s="15">
        <v>0</v>
      </c>
      <c r="BM20" s="16">
        <f t="shared" si="0"/>
        <v>0</v>
      </c>
      <c r="BN20" s="15">
        <v>0</v>
      </c>
      <c r="BO20" s="16">
        <f t="shared" si="33"/>
        <v>0</v>
      </c>
      <c r="BP20" s="15">
        <v>0</v>
      </c>
      <c r="BQ20" s="16">
        <f t="shared" si="34"/>
        <v>0</v>
      </c>
      <c r="BR20" s="22">
        <f t="shared" si="1"/>
        <v>2186</v>
      </c>
      <c r="BS20" s="55">
        <v>19</v>
      </c>
      <c r="BT20">
        <v>18</v>
      </c>
      <c r="BU20" s="47">
        <f t="shared" si="35"/>
        <v>1744.8914431673052</v>
      </c>
      <c r="BV20" s="47">
        <f t="shared" si="36"/>
        <v>139.59131545338442</v>
      </c>
      <c r="BW20" s="47">
        <f t="shared" si="37"/>
        <v>301.51724137931035</v>
      </c>
      <c r="BX20" s="47">
        <f t="shared" si="38"/>
        <v>2186</v>
      </c>
    </row>
    <row r="21" spans="1:76" ht="15" thickBot="1" x14ac:dyDescent="0.35">
      <c r="A21" s="14" t="s">
        <v>53</v>
      </c>
      <c r="B21" s="15"/>
      <c r="C21" s="16">
        <f t="shared" si="2"/>
        <v>0</v>
      </c>
      <c r="D21" s="15"/>
      <c r="E21" s="16">
        <f t="shared" si="3"/>
        <v>0</v>
      </c>
      <c r="F21" s="15"/>
      <c r="G21" s="16">
        <f t="shared" si="4"/>
        <v>0</v>
      </c>
      <c r="H21" s="15"/>
      <c r="I21" s="16">
        <f t="shared" si="5"/>
        <v>0</v>
      </c>
      <c r="J21" s="15"/>
      <c r="K21" s="16">
        <f t="shared" si="6"/>
        <v>0</v>
      </c>
      <c r="L21" s="15"/>
      <c r="M21" s="16">
        <f t="shared" si="39"/>
        <v>0</v>
      </c>
      <c r="N21" s="15"/>
      <c r="O21" s="16">
        <f t="shared" si="8"/>
        <v>0</v>
      </c>
      <c r="P21" s="15"/>
      <c r="Q21" s="16">
        <f t="shared" si="9"/>
        <v>0</v>
      </c>
      <c r="R21" s="15"/>
      <c r="S21" s="16">
        <f t="shared" si="10"/>
        <v>0</v>
      </c>
      <c r="T21" s="15"/>
      <c r="U21" s="16">
        <f t="shared" si="11"/>
        <v>0</v>
      </c>
      <c r="V21" s="15"/>
      <c r="W21" s="16">
        <f t="shared" si="12"/>
        <v>0</v>
      </c>
      <c r="X21" s="15"/>
      <c r="Y21" s="16">
        <f t="shared" si="13"/>
        <v>0</v>
      </c>
      <c r="Z21" s="15"/>
      <c r="AA21" s="16">
        <f t="shared" si="14"/>
        <v>0</v>
      </c>
      <c r="AB21" s="15"/>
      <c r="AC21" s="16">
        <f t="shared" si="15"/>
        <v>0</v>
      </c>
      <c r="AD21" s="15"/>
      <c r="AE21" s="16">
        <f t="shared" si="16"/>
        <v>0</v>
      </c>
      <c r="AF21" s="15"/>
      <c r="AG21" s="16">
        <f t="shared" si="17"/>
        <v>0</v>
      </c>
      <c r="AH21" s="15"/>
      <c r="AI21" s="16">
        <f t="shared" si="18"/>
        <v>0</v>
      </c>
      <c r="AJ21" s="15"/>
      <c r="AK21" s="16">
        <f t="shared" si="19"/>
        <v>0</v>
      </c>
      <c r="AL21" s="15"/>
      <c r="AM21" s="16">
        <f t="shared" si="20"/>
        <v>0</v>
      </c>
      <c r="AN21" s="15"/>
      <c r="AO21" s="16">
        <f t="shared" si="21"/>
        <v>0</v>
      </c>
      <c r="AP21" s="15"/>
      <c r="AQ21" s="16">
        <f t="shared" si="22"/>
        <v>0</v>
      </c>
      <c r="AR21" s="15"/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/>
      <c r="AY21" s="16">
        <f t="shared" si="26"/>
        <v>0</v>
      </c>
      <c r="AZ21" s="15"/>
      <c r="BA21" s="16">
        <f t="shared" si="27"/>
        <v>0</v>
      </c>
      <c r="BB21" s="15"/>
      <c r="BC21" s="16">
        <f t="shared" si="28"/>
        <v>0</v>
      </c>
      <c r="BD21" s="15"/>
      <c r="BE21" s="16">
        <f t="shared" si="29"/>
        <v>0</v>
      </c>
      <c r="BF21" s="15"/>
      <c r="BG21" s="16">
        <f t="shared" si="30"/>
        <v>0</v>
      </c>
      <c r="BH21" s="15"/>
      <c r="BI21" s="16">
        <f t="shared" si="31"/>
        <v>0</v>
      </c>
      <c r="BJ21" s="15"/>
      <c r="BK21" s="16">
        <f t="shared" si="32"/>
        <v>0</v>
      </c>
      <c r="BL21" s="15"/>
      <c r="BM21" s="16">
        <f t="shared" si="0"/>
        <v>0</v>
      </c>
      <c r="BN21" s="15"/>
      <c r="BO21" s="16">
        <f t="shared" si="33"/>
        <v>0</v>
      </c>
      <c r="BP21" s="15"/>
      <c r="BQ21" s="16">
        <f t="shared" si="34"/>
        <v>0</v>
      </c>
      <c r="BR21" s="22">
        <f t="shared" si="1"/>
        <v>0</v>
      </c>
      <c r="BS21" s="55"/>
      <c r="BT21">
        <v>19</v>
      </c>
      <c r="BU21" s="47">
        <f t="shared" si="35"/>
        <v>0</v>
      </c>
      <c r="BV21" s="47">
        <f t="shared" si="36"/>
        <v>0</v>
      </c>
      <c r="BW21" s="47">
        <f t="shared" si="37"/>
        <v>0</v>
      </c>
      <c r="BX21" s="47">
        <f t="shared" si="38"/>
        <v>0</v>
      </c>
    </row>
    <row r="22" spans="1:76" ht="15" thickBot="1" x14ac:dyDescent="0.35">
      <c r="A22" s="14" t="s">
        <v>54</v>
      </c>
      <c r="B22" s="15">
        <v>1</v>
      </c>
      <c r="C22" s="16">
        <f t="shared" si="2"/>
        <v>71</v>
      </c>
      <c r="D22" s="15">
        <v>1</v>
      </c>
      <c r="E22" s="16">
        <f t="shared" si="3"/>
        <v>27</v>
      </c>
      <c r="F22" s="15">
        <v>0</v>
      </c>
      <c r="G22" s="16">
        <f t="shared" si="4"/>
        <v>0</v>
      </c>
      <c r="H22" s="15">
        <v>0</v>
      </c>
      <c r="I22" s="16">
        <f t="shared" si="5"/>
        <v>0</v>
      </c>
      <c r="J22" s="15"/>
      <c r="K22" s="16">
        <f t="shared" si="6"/>
        <v>0</v>
      </c>
      <c r="L22" s="15">
        <v>0</v>
      </c>
      <c r="M22" s="16">
        <f t="shared" si="39"/>
        <v>0</v>
      </c>
      <c r="N22" s="15">
        <v>0</v>
      </c>
      <c r="O22" s="16">
        <f t="shared" si="8"/>
        <v>0</v>
      </c>
      <c r="P22" s="15">
        <v>1</v>
      </c>
      <c r="Q22" s="16">
        <f t="shared" si="9"/>
        <v>138</v>
      </c>
      <c r="R22" s="15">
        <v>0</v>
      </c>
      <c r="S22" s="16">
        <f t="shared" si="10"/>
        <v>0</v>
      </c>
      <c r="T22" s="15">
        <v>3</v>
      </c>
      <c r="U22" s="16">
        <f t="shared" si="11"/>
        <v>420</v>
      </c>
      <c r="V22" s="15">
        <v>1</v>
      </c>
      <c r="W22" s="16">
        <f t="shared" si="12"/>
        <v>65</v>
      </c>
      <c r="X22" s="15">
        <v>2</v>
      </c>
      <c r="Y22" s="16">
        <f t="shared" si="13"/>
        <v>144</v>
      </c>
      <c r="Z22" s="15">
        <v>0</v>
      </c>
      <c r="AA22" s="16">
        <f t="shared" si="14"/>
        <v>0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0</v>
      </c>
      <c r="AK22" s="16">
        <f t="shared" si="19"/>
        <v>0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0</v>
      </c>
      <c r="BG22" s="16">
        <f t="shared" si="30"/>
        <v>0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1</v>
      </c>
      <c r="BO22" s="16">
        <f t="shared" si="33"/>
        <v>65</v>
      </c>
      <c r="BP22" s="15">
        <v>0</v>
      </c>
      <c r="BQ22" s="16">
        <f t="shared" si="34"/>
        <v>0</v>
      </c>
      <c r="BR22" s="22">
        <f t="shared" si="1"/>
        <v>930</v>
      </c>
      <c r="BS22" s="55">
        <v>9</v>
      </c>
      <c r="BT22">
        <v>20</v>
      </c>
      <c r="BU22" s="47">
        <f t="shared" si="35"/>
        <v>742.33716475095787</v>
      </c>
      <c r="BV22" s="47">
        <f t="shared" si="36"/>
        <v>59.38697318007663</v>
      </c>
      <c r="BW22" s="47">
        <f t="shared" si="37"/>
        <v>128.27586206896552</v>
      </c>
      <c r="BX22" s="47">
        <f t="shared" si="38"/>
        <v>930</v>
      </c>
    </row>
    <row r="23" spans="1:76" ht="15" thickBot="1" x14ac:dyDescent="0.35">
      <c r="A23" s="14" t="s">
        <v>55</v>
      </c>
      <c r="B23" s="15">
        <v>1</v>
      </c>
      <c r="C23" s="16">
        <f t="shared" si="2"/>
        <v>71</v>
      </c>
      <c r="D23" s="15">
        <v>3</v>
      </c>
      <c r="E23" s="16">
        <f t="shared" si="3"/>
        <v>81</v>
      </c>
      <c r="F23" s="15">
        <v>0</v>
      </c>
      <c r="G23" s="16">
        <f t="shared" si="4"/>
        <v>0</v>
      </c>
      <c r="H23" s="15">
        <v>0</v>
      </c>
      <c r="I23" s="16">
        <f t="shared" si="5"/>
        <v>0</v>
      </c>
      <c r="J23" s="15"/>
      <c r="K23" s="16">
        <f t="shared" si="6"/>
        <v>0</v>
      </c>
      <c r="L23" s="15">
        <v>1</v>
      </c>
      <c r="M23" s="16">
        <f t="shared" si="39"/>
        <v>71</v>
      </c>
      <c r="N23" s="15">
        <v>0</v>
      </c>
      <c r="O23" s="16">
        <f t="shared" si="8"/>
        <v>0</v>
      </c>
      <c r="P23" s="15">
        <v>0</v>
      </c>
      <c r="Q23" s="16">
        <v>0</v>
      </c>
      <c r="R23" s="15"/>
      <c r="S23" s="16">
        <v>0</v>
      </c>
      <c r="T23" s="15"/>
      <c r="U23" s="16">
        <v>0</v>
      </c>
      <c r="V23" s="15">
        <v>0</v>
      </c>
      <c r="W23" s="16">
        <f t="shared" si="12"/>
        <v>0</v>
      </c>
      <c r="X23" s="15">
        <v>1</v>
      </c>
      <c r="Y23" s="16">
        <f t="shared" si="13"/>
        <v>72</v>
      </c>
      <c r="Z23" s="15">
        <v>4</v>
      </c>
      <c r="AA23" s="16">
        <f t="shared" si="14"/>
        <v>352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0</v>
      </c>
      <c r="AK23" s="16">
        <f t="shared" si="19"/>
        <v>0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0</v>
      </c>
      <c r="AQ23" s="16">
        <f t="shared" si="22"/>
        <v>0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647</v>
      </c>
      <c r="BS23" s="55">
        <v>6</v>
      </c>
      <c r="BT23">
        <v>21</v>
      </c>
      <c r="BU23" s="47">
        <f t="shared" si="35"/>
        <v>516.44316730523622</v>
      </c>
      <c r="BV23" s="47">
        <f t="shared" si="36"/>
        <v>41.315453384418895</v>
      </c>
      <c r="BW23" s="47">
        <f t="shared" si="37"/>
        <v>89.241379310344826</v>
      </c>
      <c r="BX23" s="47">
        <f t="shared" si="38"/>
        <v>647</v>
      </c>
    </row>
    <row r="24" spans="1:76" ht="15" thickBot="1" x14ac:dyDescent="0.35">
      <c r="A24" s="14" t="s">
        <v>56</v>
      </c>
      <c r="B24" s="15">
        <v>0</v>
      </c>
      <c r="C24" s="16">
        <f t="shared" si="2"/>
        <v>0</v>
      </c>
      <c r="D24" s="15">
        <v>1</v>
      </c>
      <c r="E24" s="16">
        <f t="shared" si="3"/>
        <v>27</v>
      </c>
      <c r="F24" s="15">
        <v>1</v>
      </c>
      <c r="G24" s="16">
        <f t="shared" si="4"/>
        <v>54</v>
      </c>
      <c r="H24" s="15">
        <v>2</v>
      </c>
      <c r="I24" s="16">
        <f t="shared" si="5"/>
        <v>140</v>
      </c>
      <c r="J24" s="15"/>
      <c r="K24" s="16">
        <f t="shared" si="6"/>
        <v>0</v>
      </c>
      <c r="L24" s="15">
        <v>3</v>
      </c>
      <c r="M24" s="16">
        <f t="shared" si="39"/>
        <v>213</v>
      </c>
      <c r="N24" s="15">
        <v>0</v>
      </c>
      <c r="O24" s="16">
        <f t="shared" si="8"/>
        <v>0</v>
      </c>
      <c r="P24" s="15">
        <v>0</v>
      </c>
      <c r="Q24" s="16">
        <f t="shared" si="9"/>
        <v>0</v>
      </c>
      <c r="R24" s="15">
        <v>0</v>
      </c>
      <c r="S24" s="16">
        <f t="shared" si="10"/>
        <v>0</v>
      </c>
      <c r="T24" s="15">
        <v>0</v>
      </c>
      <c r="U24" s="16">
        <f t="shared" si="11"/>
        <v>0</v>
      </c>
      <c r="V24" s="15">
        <v>3</v>
      </c>
      <c r="W24" s="16">
        <f t="shared" si="12"/>
        <v>195</v>
      </c>
      <c r="X24" s="15">
        <v>6</v>
      </c>
      <c r="Y24" s="16">
        <f t="shared" si="13"/>
        <v>432</v>
      </c>
      <c r="Z24" s="15">
        <v>1</v>
      </c>
      <c r="AA24" s="16">
        <f t="shared" si="14"/>
        <v>88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0</v>
      </c>
      <c r="AI24" s="16">
        <f t="shared" si="18"/>
        <v>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0</v>
      </c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0</v>
      </c>
      <c r="BI24" s="16">
        <f t="shared" si="31"/>
        <v>0</v>
      </c>
      <c r="BJ24" s="15">
        <v>0</v>
      </c>
      <c r="BK24" s="16">
        <f t="shared" si="32"/>
        <v>0</v>
      </c>
      <c r="BL24" s="15">
        <v>0</v>
      </c>
      <c r="BM24" s="16">
        <f t="shared" si="0"/>
        <v>0</v>
      </c>
      <c r="BN24" s="15">
        <v>0</v>
      </c>
      <c r="BO24" s="16">
        <f t="shared" si="33"/>
        <v>0</v>
      </c>
      <c r="BP24" s="15">
        <v>1</v>
      </c>
      <c r="BQ24" s="16">
        <f t="shared" si="34"/>
        <v>65</v>
      </c>
      <c r="BR24" s="22">
        <f t="shared" si="1"/>
        <v>1214</v>
      </c>
      <c r="BS24" s="55">
        <v>11</v>
      </c>
      <c r="BT24">
        <v>22</v>
      </c>
      <c r="BU24" s="47">
        <f t="shared" si="35"/>
        <v>969.02937420178796</v>
      </c>
      <c r="BV24" s="47">
        <f t="shared" si="36"/>
        <v>77.522349936143044</v>
      </c>
      <c r="BW24" s="47">
        <f t="shared" si="37"/>
        <v>167.44827586206895</v>
      </c>
      <c r="BX24" s="47">
        <f t="shared" si="38"/>
        <v>1214</v>
      </c>
    </row>
    <row r="25" spans="1:76" ht="15" thickBot="1" x14ac:dyDescent="0.35">
      <c r="A25" s="14" t="s">
        <v>57</v>
      </c>
      <c r="B25" s="15">
        <v>2</v>
      </c>
      <c r="C25" s="16">
        <f t="shared" si="2"/>
        <v>142</v>
      </c>
      <c r="D25" s="15">
        <v>8</v>
      </c>
      <c r="E25" s="16">
        <f t="shared" si="3"/>
        <v>216</v>
      </c>
      <c r="F25" s="15">
        <v>6</v>
      </c>
      <c r="G25" s="16">
        <f t="shared" si="4"/>
        <v>324</v>
      </c>
      <c r="H25" s="15">
        <v>6</v>
      </c>
      <c r="I25" s="16">
        <f t="shared" si="5"/>
        <v>420</v>
      </c>
      <c r="J25" s="15"/>
      <c r="K25" s="16">
        <f t="shared" si="6"/>
        <v>0</v>
      </c>
      <c r="L25" s="15">
        <v>3</v>
      </c>
      <c r="M25" s="16">
        <f t="shared" si="39"/>
        <v>213</v>
      </c>
      <c r="N25" s="15">
        <v>1</v>
      </c>
      <c r="O25" s="16">
        <f t="shared" si="8"/>
        <v>128</v>
      </c>
      <c r="P25" s="15">
        <v>0</v>
      </c>
      <c r="Q25" s="16">
        <f t="shared" si="9"/>
        <v>0</v>
      </c>
      <c r="R25" s="15">
        <v>0</v>
      </c>
      <c r="S25" s="16">
        <f t="shared" si="10"/>
        <v>0</v>
      </c>
      <c r="T25" s="15">
        <v>2</v>
      </c>
      <c r="U25" s="16">
        <f t="shared" si="11"/>
        <v>280</v>
      </c>
      <c r="V25" s="15">
        <v>2</v>
      </c>
      <c r="W25" s="16">
        <f t="shared" si="12"/>
        <v>130</v>
      </c>
      <c r="X25" s="15">
        <v>5</v>
      </c>
      <c r="Y25" s="16">
        <f t="shared" si="13"/>
        <v>360</v>
      </c>
      <c r="Z25" s="15">
        <v>0</v>
      </c>
      <c r="AA25" s="16">
        <f t="shared" si="14"/>
        <v>0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0</v>
      </c>
      <c r="AK25" s="16">
        <f t="shared" si="19"/>
        <v>0</v>
      </c>
      <c r="AL25" s="15">
        <v>0</v>
      </c>
      <c r="AM25" s="16">
        <f t="shared" si="20"/>
        <v>0</v>
      </c>
      <c r="AN25" s="15">
        <v>0</v>
      </c>
      <c r="AO25" s="16">
        <f t="shared" si="21"/>
        <v>0</v>
      </c>
      <c r="AP25" s="15">
        <v>0</v>
      </c>
      <c r="AQ25" s="16">
        <f t="shared" si="22"/>
        <v>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0</v>
      </c>
      <c r="AY25" s="16">
        <f t="shared" si="26"/>
        <v>0</v>
      </c>
      <c r="AZ25" s="15">
        <v>0</v>
      </c>
      <c r="BA25" s="16">
        <f t="shared" si="27"/>
        <v>0</v>
      </c>
      <c r="BB25" s="15">
        <v>0</v>
      </c>
      <c r="BC25" s="16">
        <f t="shared" si="28"/>
        <v>0</v>
      </c>
      <c r="BD25" s="15">
        <v>0</v>
      </c>
      <c r="BE25" s="16">
        <f t="shared" si="29"/>
        <v>0</v>
      </c>
      <c r="BF25" s="15">
        <v>0</v>
      </c>
      <c r="BG25" s="16">
        <f t="shared" si="30"/>
        <v>0</v>
      </c>
      <c r="BH25" s="15">
        <v>10</v>
      </c>
      <c r="BI25" s="16">
        <f t="shared" si="31"/>
        <v>10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1</v>
      </c>
      <c r="BO25" s="16">
        <f t="shared" si="33"/>
        <v>65</v>
      </c>
      <c r="BP25" s="15">
        <v>0</v>
      </c>
      <c r="BQ25" s="16">
        <f t="shared" si="34"/>
        <v>0</v>
      </c>
      <c r="BR25" s="22">
        <f t="shared" si="1"/>
        <v>2288</v>
      </c>
      <c r="BS25" s="55">
        <v>20</v>
      </c>
      <c r="BT25">
        <v>23</v>
      </c>
      <c r="BU25" s="47">
        <f t="shared" si="35"/>
        <v>1826.309067688378</v>
      </c>
      <c r="BV25" s="47">
        <f t="shared" si="36"/>
        <v>146.10472541507025</v>
      </c>
      <c r="BW25" s="47">
        <f t="shared" si="37"/>
        <v>315.58620689655174</v>
      </c>
      <c r="BX25" s="47">
        <f t="shared" si="38"/>
        <v>2288</v>
      </c>
    </row>
    <row r="26" spans="1:76" ht="15" thickBot="1" x14ac:dyDescent="0.35">
      <c r="A26" s="14" t="s">
        <v>58</v>
      </c>
      <c r="B26" s="15">
        <v>0</v>
      </c>
      <c r="C26" s="16">
        <f t="shared" si="2"/>
        <v>0</v>
      </c>
      <c r="D26" s="15">
        <v>0</v>
      </c>
      <c r="E26" s="16">
        <f t="shared" si="3"/>
        <v>0</v>
      </c>
      <c r="F26" s="15">
        <v>0</v>
      </c>
      <c r="G26" s="16">
        <f t="shared" si="4"/>
        <v>0</v>
      </c>
      <c r="H26" s="15">
        <v>5</v>
      </c>
      <c r="I26" s="16">
        <f t="shared" si="5"/>
        <v>350</v>
      </c>
      <c r="J26" s="15"/>
      <c r="K26" s="16">
        <f t="shared" si="6"/>
        <v>0</v>
      </c>
      <c r="L26" s="15">
        <v>0</v>
      </c>
      <c r="M26" s="16">
        <f t="shared" si="39"/>
        <v>0</v>
      </c>
      <c r="N26" s="15">
        <v>1</v>
      </c>
      <c r="O26" s="16">
        <f t="shared" si="8"/>
        <v>128</v>
      </c>
      <c r="P26" s="15">
        <v>0</v>
      </c>
      <c r="Q26" s="16">
        <f t="shared" si="9"/>
        <v>0</v>
      </c>
      <c r="R26" s="15">
        <v>0</v>
      </c>
      <c r="S26" s="16">
        <f t="shared" si="10"/>
        <v>0</v>
      </c>
      <c r="T26" s="15">
        <v>2</v>
      </c>
      <c r="U26" s="16">
        <f t="shared" si="11"/>
        <v>280</v>
      </c>
      <c r="V26" s="15">
        <v>0</v>
      </c>
      <c r="W26" s="16">
        <f t="shared" si="12"/>
        <v>0</v>
      </c>
      <c r="X26" s="15">
        <v>0</v>
      </c>
      <c r="Y26" s="16">
        <f t="shared" si="13"/>
        <v>0</v>
      </c>
      <c r="Z26" s="15">
        <v>0</v>
      </c>
      <c r="AA26" s="16">
        <f t="shared" si="14"/>
        <v>0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0</v>
      </c>
      <c r="AI26" s="16">
        <f t="shared" si="18"/>
        <v>0</v>
      </c>
      <c r="AJ26" s="15">
        <v>0</v>
      </c>
      <c r="AK26" s="16">
        <f t="shared" si="19"/>
        <v>0</v>
      </c>
      <c r="AL26" s="15">
        <v>0</v>
      </c>
      <c r="AM26" s="16">
        <f t="shared" si="20"/>
        <v>0</v>
      </c>
      <c r="AN26" s="15">
        <v>0</v>
      </c>
      <c r="AO26" s="16">
        <f t="shared" si="21"/>
        <v>0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0</v>
      </c>
      <c r="AY26" s="16">
        <f t="shared" si="26"/>
        <v>0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>
        <v>0</v>
      </c>
      <c r="BE26" s="16">
        <f t="shared" si="29"/>
        <v>0</v>
      </c>
      <c r="BF26" s="15">
        <v>0</v>
      </c>
      <c r="BG26" s="16">
        <f t="shared" si="30"/>
        <v>0</v>
      </c>
      <c r="BH26" s="15">
        <v>0</v>
      </c>
      <c r="BI26" s="16">
        <f t="shared" si="31"/>
        <v>0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0</v>
      </c>
      <c r="BO26" s="16">
        <f t="shared" si="33"/>
        <v>0</v>
      </c>
      <c r="BP26" s="15">
        <v>0</v>
      </c>
      <c r="BQ26" s="16">
        <f t="shared" si="34"/>
        <v>0</v>
      </c>
      <c r="BR26" s="22">
        <f t="shared" si="1"/>
        <v>758</v>
      </c>
      <c r="BS26" s="55">
        <v>6</v>
      </c>
      <c r="BT26">
        <v>24</v>
      </c>
      <c r="BU26" s="47">
        <f t="shared" si="35"/>
        <v>605.04469987228617</v>
      </c>
      <c r="BV26" s="47">
        <f t="shared" si="36"/>
        <v>48.403575989782894</v>
      </c>
      <c r="BW26" s="47">
        <f t="shared" si="37"/>
        <v>104.55172413793105</v>
      </c>
      <c r="BX26" s="47">
        <f t="shared" si="38"/>
        <v>758.00000000000011</v>
      </c>
    </row>
    <row r="27" spans="1:76" ht="15" thickBot="1" x14ac:dyDescent="0.35">
      <c r="A27" s="14" t="s">
        <v>59</v>
      </c>
      <c r="B27" s="15">
        <v>2</v>
      </c>
      <c r="C27" s="16">
        <f t="shared" si="2"/>
        <v>142</v>
      </c>
      <c r="D27" s="15">
        <v>9</v>
      </c>
      <c r="E27" s="16">
        <f t="shared" si="3"/>
        <v>243</v>
      </c>
      <c r="F27" s="15">
        <v>2</v>
      </c>
      <c r="G27" s="16">
        <f t="shared" si="4"/>
        <v>108</v>
      </c>
      <c r="H27" s="15">
        <v>1</v>
      </c>
      <c r="I27" s="16">
        <f t="shared" si="5"/>
        <v>70</v>
      </c>
      <c r="J27" s="15"/>
      <c r="K27" s="16">
        <f t="shared" si="6"/>
        <v>0</v>
      </c>
      <c r="L27" s="15">
        <v>1</v>
      </c>
      <c r="M27" s="16">
        <f t="shared" si="39"/>
        <v>71</v>
      </c>
      <c r="N27" s="15">
        <v>0</v>
      </c>
      <c r="O27" s="16">
        <f t="shared" si="8"/>
        <v>0</v>
      </c>
      <c r="P27" s="15">
        <v>0</v>
      </c>
      <c r="Q27" s="16">
        <f t="shared" si="9"/>
        <v>0</v>
      </c>
      <c r="R27" s="15">
        <v>0</v>
      </c>
      <c r="S27" s="16">
        <f t="shared" si="10"/>
        <v>0</v>
      </c>
      <c r="T27" s="15">
        <v>5</v>
      </c>
      <c r="U27" s="16">
        <f t="shared" si="11"/>
        <v>700</v>
      </c>
      <c r="V27" s="15">
        <v>1</v>
      </c>
      <c r="W27" s="16">
        <f t="shared" si="12"/>
        <v>65</v>
      </c>
      <c r="X27" s="15">
        <v>5</v>
      </c>
      <c r="Y27" s="16">
        <f t="shared" si="13"/>
        <v>360</v>
      </c>
      <c r="Z27" s="15">
        <v>0</v>
      </c>
      <c r="AA27" s="16">
        <f t="shared" si="14"/>
        <v>0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0</v>
      </c>
      <c r="AG27" s="16">
        <f t="shared" si="17"/>
        <v>0</v>
      </c>
      <c r="AH27" s="15">
        <v>0</v>
      </c>
      <c r="AI27" s="16">
        <f t="shared" si="18"/>
        <v>0</v>
      </c>
      <c r="AJ27" s="15">
        <v>0</v>
      </c>
      <c r="AK27" s="16">
        <f t="shared" si="19"/>
        <v>0</v>
      </c>
      <c r="AL27" s="15">
        <v>0</v>
      </c>
      <c r="AM27" s="16">
        <f t="shared" si="20"/>
        <v>0</v>
      </c>
      <c r="AN27" s="15">
        <v>0</v>
      </c>
      <c r="AO27" s="16">
        <f t="shared" si="21"/>
        <v>0</v>
      </c>
      <c r="AP27" s="15">
        <v>0</v>
      </c>
      <c r="AQ27" s="16">
        <f t="shared" si="22"/>
        <v>0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0</v>
      </c>
      <c r="BI27" s="16">
        <f t="shared" si="31"/>
        <v>0</v>
      </c>
      <c r="BJ27" s="15">
        <v>0</v>
      </c>
      <c r="BK27" s="16">
        <f t="shared" si="32"/>
        <v>0</v>
      </c>
      <c r="BL27" s="15">
        <v>0</v>
      </c>
      <c r="BM27" s="16">
        <f t="shared" si="0"/>
        <v>0</v>
      </c>
      <c r="BN27" s="15">
        <v>1</v>
      </c>
      <c r="BO27" s="16">
        <f t="shared" si="33"/>
        <v>65</v>
      </c>
      <c r="BP27" s="15">
        <v>1</v>
      </c>
      <c r="BQ27" s="16">
        <f t="shared" si="34"/>
        <v>65</v>
      </c>
      <c r="BR27" s="22">
        <f t="shared" si="1"/>
        <v>1889</v>
      </c>
      <c r="BS27" s="55">
        <v>18</v>
      </c>
      <c r="BT27">
        <v>25</v>
      </c>
      <c r="BU27" s="47">
        <f t="shared" si="35"/>
        <v>1507.8224776500638</v>
      </c>
      <c r="BV27" s="47">
        <f t="shared" si="36"/>
        <v>120.62579821200511</v>
      </c>
      <c r="BW27" s="47">
        <f t="shared" si="37"/>
        <v>260.55172413793105</v>
      </c>
      <c r="BX27" s="47">
        <f t="shared" si="38"/>
        <v>1889</v>
      </c>
    </row>
    <row r="28" spans="1:76" ht="15" thickBot="1" x14ac:dyDescent="0.35">
      <c r="A28" s="14" t="s">
        <v>60</v>
      </c>
      <c r="B28" s="15"/>
      <c r="C28" s="16">
        <f t="shared" si="2"/>
        <v>0</v>
      </c>
      <c r="D28" s="15"/>
      <c r="E28" s="16">
        <f t="shared" si="3"/>
        <v>0</v>
      </c>
      <c r="F28" s="15"/>
      <c r="G28" s="16">
        <f t="shared" si="4"/>
        <v>0</v>
      </c>
      <c r="H28" s="15"/>
      <c r="I28" s="16">
        <f t="shared" si="5"/>
        <v>0</v>
      </c>
      <c r="J28" s="15"/>
      <c r="K28" s="16">
        <f t="shared" si="6"/>
        <v>0</v>
      </c>
      <c r="L28" s="15"/>
      <c r="M28" s="16">
        <f t="shared" si="39"/>
        <v>0</v>
      </c>
      <c r="N28" s="15"/>
      <c r="O28" s="16">
        <f t="shared" si="8"/>
        <v>0</v>
      </c>
      <c r="P28" s="15"/>
      <c r="Q28" s="16">
        <f t="shared" si="9"/>
        <v>0</v>
      </c>
      <c r="R28" s="15"/>
      <c r="S28" s="16">
        <f t="shared" si="10"/>
        <v>0</v>
      </c>
      <c r="T28" s="15"/>
      <c r="U28" s="16">
        <f t="shared" si="11"/>
        <v>0</v>
      </c>
      <c r="V28" s="15"/>
      <c r="W28" s="16">
        <f t="shared" si="12"/>
        <v>0</v>
      </c>
      <c r="X28" s="15"/>
      <c r="Y28" s="16">
        <f t="shared" si="13"/>
        <v>0</v>
      </c>
      <c r="Z28" s="15"/>
      <c r="AA28" s="16">
        <f t="shared" si="14"/>
        <v>0</v>
      </c>
      <c r="AB28" s="15"/>
      <c r="AC28" s="16">
        <f t="shared" si="15"/>
        <v>0</v>
      </c>
      <c r="AD28" s="15"/>
      <c r="AE28" s="16">
        <f t="shared" si="16"/>
        <v>0</v>
      </c>
      <c r="AF28" s="15"/>
      <c r="AG28" s="16">
        <f t="shared" si="17"/>
        <v>0</v>
      </c>
      <c r="AH28" s="15"/>
      <c r="AI28" s="16">
        <f t="shared" si="18"/>
        <v>0</v>
      </c>
      <c r="AJ28" s="15"/>
      <c r="AK28" s="16">
        <f t="shared" si="19"/>
        <v>0</v>
      </c>
      <c r="AL28" s="15"/>
      <c r="AM28" s="16">
        <f t="shared" si="20"/>
        <v>0</v>
      </c>
      <c r="AN28" s="15"/>
      <c r="AO28" s="16">
        <f t="shared" si="21"/>
        <v>0</v>
      </c>
      <c r="AP28" s="15"/>
      <c r="AQ28" s="16">
        <f t="shared" si="22"/>
        <v>0</v>
      </c>
      <c r="AR28" s="15"/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/>
      <c r="AY28" s="16">
        <f t="shared" si="26"/>
        <v>0</v>
      </c>
      <c r="AZ28" s="15"/>
      <c r="BA28" s="16">
        <f t="shared" si="27"/>
        <v>0</v>
      </c>
      <c r="BB28" s="15"/>
      <c r="BC28" s="16">
        <f t="shared" si="28"/>
        <v>0</v>
      </c>
      <c r="BD28" s="15"/>
      <c r="BE28" s="16">
        <f t="shared" si="29"/>
        <v>0</v>
      </c>
      <c r="BF28" s="15"/>
      <c r="BG28" s="16">
        <f t="shared" si="30"/>
        <v>0</v>
      </c>
      <c r="BH28" s="15"/>
      <c r="BI28" s="16">
        <f t="shared" si="31"/>
        <v>0</v>
      </c>
      <c r="BJ28" s="15"/>
      <c r="BK28" s="16">
        <f t="shared" si="32"/>
        <v>0</v>
      </c>
      <c r="BL28" s="15"/>
      <c r="BM28" s="16">
        <f t="shared" si="0"/>
        <v>0</v>
      </c>
      <c r="BN28" s="15"/>
      <c r="BO28" s="16">
        <f t="shared" si="33"/>
        <v>0</v>
      </c>
      <c r="BP28" s="15"/>
      <c r="BQ28" s="16">
        <f t="shared" si="34"/>
        <v>0</v>
      </c>
      <c r="BR28" s="22">
        <f t="shared" si="1"/>
        <v>0</v>
      </c>
      <c r="BS28" s="55"/>
      <c r="BT28">
        <v>26</v>
      </c>
      <c r="BU28" s="47">
        <f t="shared" si="35"/>
        <v>0</v>
      </c>
      <c r="BV28" s="47">
        <f t="shared" si="36"/>
        <v>0</v>
      </c>
      <c r="BW28" s="47">
        <f t="shared" si="37"/>
        <v>0</v>
      </c>
      <c r="BX28" s="47">
        <f>BU28+BV28+BW28</f>
        <v>0</v>
      </c>
    </row>
    <row r="29" spans="1:76" ht="15" thickBot="1" x14ac:dyDescent="0.35">
      <c r="A29" s="14" t="s">
        <v>61</v>
      </c>
      <c r="B29" s="15">
        <v>0</v>
      </c>
      <c r="C29" s="16">
        <f t="shared" si="2"/>
        <v>0</v>
      </c>
      <c r="D29" s="15">
        <v>2</v>
      </c>
      <c r="E29" s="16">
        <f t="shared" si="3"/>
        <v>54</v>
      </c>
      <c r="F29" s="15">
        <v>0</v>
      </c>
      <c r="G29" s="16">
        <f t="shared" si="4"/>
        <v>0</v>
      </c>
      <c r="H29" s="15">
        <v>1</v>
      </c>
      <c r="I29" s="16">
        <f t="shared" si="5"/>
        <v>70</v>
      </c>
      <c r="J29" s="15"/>
      <c r="K29" s="16">
        <f t="shared" si="6"/>
        <v>0</v>
      </c>
      <c r="L29" s="15">
        <v>6</v>
      </c>
      <c r="M29" s="16">
        <f t="shared" si="39"/>
        <v>426</v>
      </c>
      <c r="N29" s="15">
        <v>0</v>
      </c>
      <c r="O29" s="16">
        <f t="shared" si="8"/>
        <v>0</v>
      </c>
      <c r="P29" s="15">
        <v>0</v>
      </c>
      <c r="Q29" s="16">
        <f t="shared" si="9"/>
        <v>0</v>
      </c>
      <c r="R29" s="15">
        <v>1</v>
      </c>
      <c r="S29" s="16">
        <f t="shared" si="10"/>
        <v>145</v>
      </c>
      <c r="T29" s="15">
        <v>2</v>
      </c>
      <c r="U29" s="16">
        <f t="shared" si="11"/>
        <v>280</v>
      </c>
      <c r="V29" s="15">
        <v>1</v>
      </c>
      <c r="W29" s="16">
        <f t="shared" si="12"/>
        <v>65</v>
      </c>
      <c r="X29" s="15">
        <v>5</v>
      </c>
      <c r="Y29" s="16">
        <f t="shared" si="13"/>
        <v>360</v>
      </c>
      <c r="Z29" s="15">
        <v>1</v>
      </c>
      <c r="AA29" s="16">
        <f t="shared" si="14"/>
        <v>88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2</v>
      </c>
      <c r="AK29" s="16">
        <f t="shared" si="19"/>
        <v>290</v>
      </c>
      <c r="AL29" s="15">
        <v>0</v>
      </c>
      <c r="AM29" s="16">
        <f t="shared" si="20"/>
        <v>0</v>
      </c>
      <c r="AN29" s="15">
        <v>0</v>
      </c>
      <c r="AO29" s="16">
        <f t="shared" si="21"/>
        <v>0</v>
      </c>
      <c r="AP29" s="15">
        <v>0</v>
      </c>
      <c r="AQ29" s="16">
        <f t="shared" si="22"/>
        <v>0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1</v>
      </c>
      <c r="BG29" s="16">
        <f t="shared" si="30"/>
        <v>9</v>
      </c>
      <c r="BH29" s="15">
        <v>0</v>
      </c>
      <c r="BI29" s="16">
        <f t="shared" si="31"/>
        <v>0</v>
      </c>
      <c r="BJ29" s="15">
        <v>0</v>
      </c>
      <c r="BK29" s="16">
        <f t="shared" si="32"/>
        <v>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22">
        <f t="shared" si="1"/>
        <v>1787</v>
      </c>
      <c r="BS29" s="55"/>
      <c r="BT29">
        <v>27</v>
      </c>
      <c r="BU29" s="47">
        <f t="shared" si="35"/>
        <v>1426.4048531289911</v>
      </c>
      <c r="BV29" s="47">
        <f t="shared" si="36"/>
        <v>114.1123882503193</v>
      </c>
      <c r="BW29" s="47">
        <f t="shared" si="37"/>
        <v>246.48275862068968</v>
      </c>
      <c r="BX29" s="47">
        <f t="shared" si="38"/>
        <v>1787.0000000000002</v>
      </c>
    </row>
    <row r="30" spans="1:76" ht="15" thickBot="1" x14ac:dyDescent="0.35">
      <c r="A30" s="14" t="s">
        <v>62</v>
      </c>
      <c r="B30" s="15">
        <v>1</v>
      </c>
      <c r="C30" s="16">
        <f t="shared" si="2"/>
        <v>71</v>
      </c>
      <c r="D30" s="15">
        <v>6</v>
      </c>
      <c r="E30" s="16">
        <f t="shared" si="3"/>
        <v>162</v>
      </c>
      <c r="F30" s="15">
        <v>2</v>
      </c>
      <c r="G30" s="16">
        <f t="shared" si="4"/>
        <v>108</v>
      </c>
      <c r="H30" s="15">
        <v>6</v>
      </c>
      <c r="I30" s="16">
        <f t="shared" si="5"/>
        <v>420</v>
      </c>
      <c r="J30" s="15"/>
      <c r="K30" s="16">
        <f t="shared" si="6"/>
        <v>0</v>
      </c>
      <c r="L30" s="15">
        <v>1</v>
      </c>
      <c r="M30" s="16">
        <f t="shared" si="39"/>
        <v>71</v>
      </c>
      <c r="N30" s="15">
        <v>0</v>
      </c>
      <c r="O30" s="16">
        <f t="shared" si="8"/>
        <v>0</v>
      </c>
      <c r="P30" s="15">
        <v>0</v>
      </c>
      <c r="Q30" s="16">
        <f t="shared" si="9"/>
        <v>0</v>
      </c>
      <c r="R30" s="15">
        <v>2</v>
      </c>
      <c r="S30" s="16">
        <f t="shared" si="10"/>
        <v>290</v>
      </c>
      <c r="T30" s="15">
        <v>7</v>
      </c>
      <c r="U30" s="16">
        <f t="shared" si="11"/>
        <v>980</v>
      </c>
      <c r="V30" s="15">
        <v>1</v>
      </c>
      <c r="W30" s="16">
        <f t="shared" si="12"/>
        <v>65</v>
      </c>
      <c r="X30" s="15">
        <v>5</v>
      </c>
      <c r="Y30" s="16">
        <f t="shared" si="13"/>
        <v>360</v>
      </c>
      <c r="Z30" s="15">
        <v>0</v>
      </c>
      <c r="AA30" s="16">
        <f t="shared" si="14"/>
        <v>0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0</v>
      </c>
      <c r="AI30" s="16">
        <f t="shared" si="18"/>
        <v>0</v>
      </c>
      <c r="AJ30" s="15">
        <v>2</v>
      </c>
      <c r="AK30" s="16">
        <f t="shared" si="19"/>
        <v>290</v>
      </c>
      <c r="AL30" s="15">
        <v>0</v>
      </c>
      <c r="AM30" s="16">
        <f t="shared" si="20"/>
        <v>0</v>
      </c>
      <c r="AN30" s="15">
        <v>0</v>
      </c>
      <c r="AO30" s="16">
        <f t="shared" si="21"/>
        <v>0</v>
      </c>
      <c r="AP30" s="15">
        <v>0</v>
      </c>
      <c r="AQ30" s="16">
        <f t="shared" si="22"/>
        <v>0</v>
      </c>
      <c r="AR30" s="15">
        <v>0</v>
      </c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1</v>
      </c>
      <c r="AY30" s="16">
        <f t="shared" si="26"/>
        <v>110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0</v>
      </c>
      <c r="BK30" s="16">
        <f t="shared" si="32"/>
        <v>0</v>
      </c>
      <c r="BL30" s="15">
        <v>0</v>
      </c>
      <c r="BM30" s="16">
        <f t="shared" si="0"/>
        <v>0</v>
      </c>
      <c r="BN30" s="15">
        <v>0</v>
      </c>
      <c r="BO30" s="16">
        <f t="shared" si="33"/>
        <v>0</v>
      </c>
      <c r="BP30" s="15">
        <v>1</v>
      </c>
      <c r="BQ30" s="16">
        <f t="shared" si="34"/>
        <v>65</v>
      </c>
      <c r="BR30" s="22">
        <f t="shared" si="1"/>
        <v>2992</v>
      </c>
      <c r="BS30" s="55">
        <v>24</v>
      </c>
      <c r="BT30">
        <v>28</v>
      </c>
      <c r="BU30" s="47">
        <f t="shared" si="35"/>
        <v>2388.2503192848017</v>
      </c>
      <c r="BV30" s="47">
        <f t="shared" si="36"/>
        <v>191.06002554278413</v>
      </c>
      <c r="BW30" s="47">
        <f t="shared" si="37"/>
        <v>412.68965517241372</v>
      </c>
      <c r="BX30" s="47">
        <f t="shared" si="38"/>
        <v>2991.9999999999991</v>
      </c>
    </row>
    <row r="31" spans="1:76" ht="15" thickBot="1" x14ac:dyDescent="0.35">
      <c r="A31" s="14" t="s">
        <v>63</v>
      </c>
      <c r="B31" s="15">
        <v>1</v>
      </c>
      <c r="C31" s="16">
        <f t="shared" si="2"/>
        <v>71</v>
      </c>
      <c r="D31" s="15">
        <v>8</v>
      </c>
      <c r="E31" s="16">
        <f t="shared" si="3"/>
        <v>216</v>
      </c>
      <c r="F31" s="15">
        <v>1</v>
      </c>
      <c r="G31" s="16">
        <f t="shared" si="4"/>
        <v>54</v>
      </c>
      <c r="H31" s="15">
        <v>3</v>
      </c>
      <c r="I31" s="16">
        <f t="shared" si="5"/>
        <v>210</v>
      </c>
      <c r="J31" s="15"/>
      <c r="K31" s="16">
        <f t="shared" si="6"/>
        <v>0</v>
      </c>
      <c r="L31" s="15">
        <v>4</v>
      </c>
      <c r="M31" s="16">
        <f t="shared" si="39"/>
        <v>284</v>
      </c>
      <c r="N31" s="15">
        <v>0</v>
      </c>
      <c r="O31" s="16">
        <f t="shared" si="8"/>
        <v>0</v>
      </c>
      <c r="P31" s="15">
        <v>3</v>
      </c>
      <c r="Q31" s="16">
        <f t="shared" si="9"/>
        <v>414</v>
      </c>
      <c r="R31" s="15">
        <v>0</v>
      </c>
      <c r="S31" s="16">
        <f t="shared" si="10"/>
        <v>0</v>
      </c>
      <c r="T31" s="15">
        <v>2</v>
      </c>
      <c r="U31" s="16">
        <f t="shared" si="11"/>
        <v>280</v>
      </c>
      <c r="V31" s="15">
        <v>2</v>
      </c>
      <c r="W31" s="16">
        <f t="shared" si="12"/>
        <v>130</v>
      </c>
      <c r="X31" s="15">
        <v>5</v>
      </c>
      <c r="Y31" s="16">
        <f t="shared" si="13"/>
        <v>360</v>
      </c>
      <c r="Z31" s="15">
        <v>0</v>
      </c>
      <c r="AA31" s="16">
        <f t="shared" si="14"/>
        <v>0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1</v>
      </c>
      <c r="AI31" s="16">
        <f t="shared" si="18"/>
        <v>180</v>
      </c>
      <c r="AJ31" s="15">
        <v>0</v>
      </c>
      <c r="AK31" s="16">
        <f t="shared" si="19"/>
        <v>0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0</v>
      </c>
      <c r="AQ31" s="16">
        <f t="shared" si="22"/>
        <v>0</v>
      </c>
      <c r="AR31" s="15">
        <v>1</v>
      </c>
      <c r="AS31" s="16">
        <f t="shared" si="23"/>
        <v>47</v>
      </c>
      <c r="AT31" s="15"/>
      <c r="AU31" s="16">
        <f t="shared" si="24"/>
        <v>0</v>
      </c>
      <c r="AV31" s="15"/>
      <c r="AW31" s="16">
        <f t="shared" si="25"/>
        <v>0</v>
      </c>
      <c r="AX31" s="15">
        <v>2</v>
      </c>
      <c r="AY31" s="16">
        <f t="shared" si="26"/>
        <v>220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10</v>
      </c>
      <c r="BI31" s="16">
        <f t="shared" si="31"/>
        <v>10</v>
      </c>
      <c r="BJ31" s="15">
        <v>0</v>
      </c>
      <c r="BK31" s="16">
        <f t="shared" si="32"/>
        <v>0</v>
      </c>
      <c r="BL31" s="15">
        <v>1</v>
      </c>
      <c r="BM31" s="16">
        <f t="shared" si="0"/>
        <v>72</v>
      </c>
      <c r="BN31" s="15">
        <v>0</v>
      </c>
      <c r="BO31" s="16">
        <f t="shared" si="33"/>
        <v>0</v>
      </c>
      <c r="BP31" s="15">
        <v>1</v>
      </c>
      <c r="BQ31" s="16">
        <f t="shared" si="34"/>
        <v>65</v>
      </c>
      <c r="BR31" s="22">
        <f t="shared" si="1"/>
        <v>2613</v>
      </c>
      <c r="BS31" s="55">
        <v>22</v>
      </c>
      <c r="BT31">
        <v>29</v>
      </c>
      <c r="BU31" s="47">
        <f t="shared" si="35"/>
        <v>2085.7279693486589</v>
      </c>
      <c r="BV31" s="47">
        <f t="shared" si="36"/>
        <v>166.85823754789271</v>
      </c>
      <c r="BW31" s="47">
        <f t="shared" si="37"/>
        <v>360.41379310344826</v>
      </c>
      <c r="BX31" s="47">
        <f t="shared" si="38"/>
        <v>2613</v>
      </c>
    </row>
    <row r="32" spans="1:76" ht="15" thickBot="1" x14ac:dyDescent="0.35">
      <c r="A32" s="14" t="s">
        <v>64</v>
      </c>
      <c r="B32" s="15">
        <v>3</v>
      </c>
      <c r="C32" s="16">
        <f t="shared" si="2"/>
        <v>213</v>
      </c>
      <c r="D32" s="15">
        <v>4</v>
      </c>
      <c r="E32" s="16">
        <f t="shared" si="3"/>
        <v>108</v>
      </c>
      <c r="F32" s="15">
        <v>2</v>
      </c>
      <c r="G32" s="16">
        <f t="shared" si="4"/>
        <v>108</v>
      </c>
      <c r="H32" s="15">
        <v>3</v>
      </c>
      <c r="I32" s="16">
        <f t="shared" si="5"/>
        <v>210</v>
      </c>
      <c r="J32" s="15"/>
      <c r="K32" s="16">
        <f t="shared" si="6"/>
        <v>0</v>
      </c>
      <c r="L32" s="15">
        <v>3</v>
      </c>
      <c r="M32" s="16">
        <f t="shared" si="39"/>
        <v>213</v>
      </c>
      <c r="N32" s="15">
        <v>0</v>
      </c>
      <c r="O32" s="16">
        <f t="shared" si="8"/>
        <v>0</v>
      </c>
      <c r="P32" s="15">
        <v>3</v>
      </c>
      <c r="Q32" s="16">
        <f t="shared" si="9"/>
        <v>414</v>
      </c>
      <c r="R32" s="15">
        <v>0</v>
      </c>
      <c r="S32" s="16">
        <f t="shared" si="10"/>
        <v>0</v>
      </c>
      <c r="T32" s="15">
        <v>9</v>
      </c>
      <c r="U32" s="16">
        <f t="shared" si="11"/>
        <v>1260</v>
      </c>
      <c r="V32" s="15">
        <v>2</v>
      </c>
      <c r="W32" s="16">
        <f t="shared" si="12"/>
        <v>130</v>
      </c>
      <c r="X32" s="15">
        <v>10</v>
      </c>
      <c r="Y32" s="16">
        <f t="shared" si="13"/>
        <v>720</v>
      </c>
      <c r="Z32" s="15">
        <v>1</v>
      </c>
      <c r="AA32" s="16">
        <f t="shared" si="14"/>
        <v>88</v>
      </c>
      <c r="AB32" s="15">
        <v>0</v>
      </c>
      <c r="AC32" s="16">
        <f t="shared" si="15"/>
        <v>0</v>
      </c>
      <c r="AD32" s="15"/>
      <c r="AE32" s="16">
        <f t="shared" si="16"/>
        <v>0</v>
      </c>
      <c r="AF32" s="15">
        <v>0</v>
      </c>
      <c r="AG32" s="16">
        <f t="shared" si="17"/>
        <v>0</v>
      </c>
      <c r="AH32" s="15">
        <v>0</v>
      </c>
      <c r="AI32" s="16">
        <f t="shared" si="18"/>
        <v>0</v>
      </c>
      <c r="AJ32" s="15">
        <v>0</v>
      </c>
      <c r="AK32" s="16">
        <f t="shared" si="19"/>
        <v>0</v>
      </c>
      <c r="AL32" s="15">
        <v>0</v>
      </c>
      <c r="AM32" s="16">
        <f t="shared" si="20"/>
        <v>0</v>
      </c>
      <c r="AN32" s="15">
        <v>0</v>
      </c>
      <c r="AO32" s="16">
        <f t="shared" si="21"/>
        <v>0</v>
      </c>
      <c r="AP32" s="15">
        <v>0</v>
      </c>
      <c r="AQ32" s="16">
        <f t="shared" si="22"/>
        <v>0</v>
      </c>
      <c r="AR32" s="15">
        <v>0</v>
      </c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>
        <v>0</v>
      </c>
      <c r="AY32" s="16">
        <f t="shared" si="26"/>
        <v>0</v>
      </c>
      <c r="AZ32" s="15">
        <v>0</v>
      </c>
      <c r="BA32" s="16">
        <f t="shared" si="27"/>
        <v>0</v>
      </c>
      <c r="BB32" s="15">
        <v>0</v>
      </c>
      <c r="BC32" s="16">
        <f t="shared" si="28"/>
        <v>0</v>
      </c>
      <c r="BD32" s="15">
        <v>0</v>
      </c>
      <c r="BE32" s="16">
        <f t="shared" si="29"/>
        <v>0</v>
      </c>
      <c r="BF32" s="15">
        <v>0</v>
      </c>
      <c r="BG32" s="16">
        <f t="shared" si="30"/>
        <v>0</v>
      </c>
      <c r="BH32" s="15">
        <v>0</v>
      </c>
      <c r="BI32" s="16">
        <f t="shared" si="31"/>
        <v>0</v>
      </c>
      <c r="BJ32" s="15">
        <v>0</v>
      </c>
      <c r="BK32" s="16">
        <f t="shared" si="32"/>
        <v>0</v>
      </c>
      <c r="BL32" s="15">
        <v>0</v>
      </c>
      <c r="BM32" s="16">
        <f t="shared" si="0"/>
        <v>0</v>
      </c>
      <c r="BN32" s="15">
        <v>0</v>
      </c>
      <c r="BO32" s="16">
        <f t="shared" si="33"/>
        <v>0</v>
      </c>
      <c r="BP32" s="15">
        <v>1</v>
      </c>
      <c r="BQ32" s="16">
        <f t="shared" si="34"/>
        <v>65</v>
      </c>
      <c r="BR32" s="22">
        <f t="shared" si="1"/>
        <v>3529</v>
      </c>
      <c r="BS32" s="55">
        <v>25</v>
      </c>
      <c r="BT32">
        <v>30</v>
      </c>
      <c r="BU32" s="47">
        <f t="shared" si="35"/>
        <v>2816.8901660280967</v>
      </c>
      <c r="BV32" s="47">
        <f t="shared" si="36"/>
        <v>225.35121328224773</v>
      </c>
      <c r="BW32" s="47">
        <f t="shared" si="37"/>
        <v>486.75862068965506</v>
      </c>
      <c r="BX32" s="47">
        <f t="shared" si="38"/>
        <v>3528.9999999999991</v>
      </c>
    </row>
    <row r="33" spans="1:76" ht="15" thickBot="1" x14ac:dyDescent="0.35">
      <c r="A33" s="14" t="s">
        <v>65</v>
      </c>
      <c r="B33" s="36"/>
      <c r="C33" s="37">
        <f t="shared" si="2"/>
        <v>0</v>
      </c>
      <c r="D33" s="36"/>
      <c r="E33" s="37">
        <f t="shared" si="3"/>
        <v>0</v>
      </c>
      <c r="F33" s="36"/>
      <c r="G33" s="37">
        <f t="shared" si="4"/>
        <v>0</v>
      </c>
      <c r="H33" s="36"/>
      <c r="I33" s="37">
        <f t="shared" si="5"/>
        <v>0</v>
      </c>
      <c r="J33" s="36"/>
      <c r="K33" s="37">
        <f t="shared" si="6"/>
        <v>0</v>
      </c>
      <c r="L33" s="36"/>
      <c r="M33" s="37">
        <f t="shared" si="39"/>
        <v>0</v>
      </c>
      <c r="N33" s="36"/>
      <c r="O33" s="37">
        <f t="shared" si="8"/>
        <v>0</v>
      </c>
      <c r="P33" s="36"/>
      <c r="Q33" s="37">
        <f t="shared" si="9"/>
        <v>0</v>
      </c>
      <c r="R33" s="36"/>
      <c r="S33" s="37">
        <f t="shared" si="10"/>
        <v>0</v>
      </c>
      <c r="T33" s="36"/>
      <c r="U33" s="37">
        <f t="shared" si="11"/>
        <v>0</v>
      </c>
      <c r="V33" s="36"/>
      <c r="W33" s="37">
        <f t="shared" si="12"/>
        <v>0</v>
      </c>
      <c r="X33" s="36"/>
      <c r="Y33" s="37">
        <f t="shared" si="13"/>
        <v>0</v>
      </c>
      <c r="Z33" s="36"/>
      <c r="AA33" s="37">
        <f t="shared" si="14"/>
        <v>0</v>
      </c>
      <c r="AB33" s="36"/>
      <c r="AC33" s="37">
        <f t="shared" si="15"/>
        <v>0</v>
      </c>
      <c r="AD33" s="36"/>
      <c r="AE33" s="37">
        <f t="shared" si="16"/>
        <v>0</v>
      </c>
      <c r="AF33" s="36"/>
      <c r="AG33" s="37">
        <f t="shared" si="17"/>
        <v>0</v>
      </c>
      <c r="AH33" s="36"/>
      <c r="AI33" s="37">
        <f t="shared" si="18"/>
        <v>0</v>
      </c>
      <c r="AJ33" s="36"/>
      <c r="AK33" s="37">
        <f t="shared" si="19"/>
        <v>0</v>
      </c>
      <c r="AL33" s="36"/>
      <c r="AM33" s="37">
        <f t="shared" si="20"/>
        <v>0</v>
      </c>
      <c r="AN33" s="36"/>
      <c r="AO33" s="37">
        <f t="shared" si="21"/>
        <v>0</v>
      </c>
      <c r="AP33" s="36"/>
      <c r="AQ33" s="37">
        <f t="shared" si="22"/>
        <v>0</v>
      </c>
      <c r="AR33" s="36"/>
      <c r="AS33" s="37">
        <f t="shared" si="23"/>
        <v>0</v>
      </c>
      <c r="AT33" s="36"/>
      <c r="AU33" s="37">
        <f t="shared" si="24"/>
        <v>0</v>
      </c>
      <c r="AV33" s="36"/>
      <c r="AW33" s="37">
        <f t="shared" si="25"/>
        <v>0</v>
      </c>
      <c r="AX33" s="36"/>
      <c r="AY33" s="37">
        <f t="shared" si="26"/>
        <v>0</v>
      </c>
      <c r="AZ33" s="36"/>
      <c r="BA33" s="37">
        <f t="shared" si="27"/>
        <v>0</v>
      </c>
      <c r="BB33" s="36"/>
      <c r="BC33" s="37">
        <f t="shared" si="28"/>
        <v>0</v>
      </c>
      <c r="BD33" s="36"/>
      <c r="BE33" s="37">
        <f t="shared" si="29"/>
        <v>0</v>
      </c>
      <c r="BF33" s="36"/>
      <c r="BG33" s="37">
        <f t="shared" si="30"/>
        <v>0</v>
      </c>
      <c r="BH33" s="36"/>
      <c r="BI33" s="37">
        <f t="shared" si="31"/>
        <v>0</v>
      </c>
      <c r="BJ33" s="36"/>
      <c r="BK33" s="37">
        <f t="shared" si="32"/>
        <v>0</v>
      </c>
      <c r="BL33" s="36"/>
      <c r="BM33" s="37">
        <f t="shared" si="0"/>
        <v>0</v>
      </c>
      <c r="BN33" s="36"/>
      <c r="BO33" s="37">
        <f t="shared" si="33"/>
        <v>0</v>
      </c>
      <c r="BP33" s="36"/>
      <c r="BQ33" s="37">
        <f t="shared" si="34"/>
        <v>0</v>
      </c>
      <c r="BR33" s="40">
        <f t="shared" si="1"/>
        <v>0</v>
      </c>
      <c r="BS33" s="56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47">
        <f t="shared" si="38"/>
        <v>0</v>
      </c>
    </row>
    <row r="34" spans="1:76" ht="15" thickBot="1" x14ac:dyDescent="0.35">
      <c r="A34" s="14" t="s">
        <v>66</v>
      </c>
      <c r="B34" s="17">
        <f>SUM(B3:B33)</f>
        <v>33</v>
      </c>
      <c r="C34" s="18">
        <f>SUM(C3:C33)</f>
        <v>2343</v>
      </c>
      <c r="D34" s="17">
        <f>SUM(D3:D33)</f>
        <v>109</v>
      </c>
      <c r="E34" s="18">
        <f t="shared" ref="E34:O34" si="40">SUM(E3:E33)</f>
        <v>2943</v>
      </c>
      <c r="F34" s="17">
        <f t="shared" si="40"/>
        <v>19</v>
      </c>
      <c r="G34" s="18">
        <f t="shared" si="40"/>
        <v>1026</v>
      </c>
      <c r="H34" s="17">
        <f t="shared" si="40"/>
        <v>77</v>
      </c>
      <c r="I34" s="18">
        <f t="shared" si="40"/>
        <v>5390</v>
      </c>
      <c r="J34" s="17">
        <f t="shared" si="40"/>
        <v>0</v>
      </c>
      <c r="K34" s="18">
        <f t="shared" si="40"/>
        <v>0</v>
      </c>
      <c r="L34" s="17">
        <f t="shared" si="40"/>
        <v>87</v>
      </c>
      <c r="M34" s="18">
        <f t="shared" si="40"/>
        <v>6177</v>
      </c>
      <c r="N34" s="17">
        <f t="shared" si="40"/>
        <v>6</v>
      </c>
      <c r="O34" s="18">
        <f t="shared" si="40"/>
        <v>768</v>
      </c>
      <c r="P34" s="17">
        <f>SUM(P3:P33)</f>
        <v>9</v>
      </c>
      <c r="Q34" s="18">
        <f>SUM(Q3:Q33)</f>
        <v>1242</v>
      </c>
      <c r="R34" s="17">
        <f t="shared" ref="R34:AC34" si="41">SUM(R3:R33)</f>
        <v>27</v>
      </c>
      <c r="S34" s="18">
        <f t="shared" si="41"/>
        <v>3915</v>
      </c>
      <c r="T34" s="17">
        <f t="shared" si="41"/>
        <v>106</v>
      </c>
      <c r="U34" s="18">
        <f t="shared" si="41"/>
        <v>14840</v>
      </c>
      <c r="V34" s="17">
        <f t="shared" si="41"/>
        <v>92</v>
      </c>
      <c r="W34" s="18">
        <f t="shared" si="41"/>
        <v>5980</v>
      </c>
      <c r="X34" s="17">
        <f t="shared" si="41"/>
        <v>255</v>
      </c>
      <c r="Y34" s="18">
        <f t="shared" si="41"/>
        <v>18360</v>
      </c>
      <c r="Z34" s="17">
        <f t="shared" si="41"/>
        <v>9</v>
      </c>
      <c r="AA34" s="18">
        <f t="shared" si="41"/>
        <v>792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1</v>
      </c>
      <c r="AG34" s="18">
        <f t="shared" si="42"/>
        <v>170</v>
      </c>
      <c r="AH34" s="17">
        <f t="shared" si="42"/>
        <v>4</v>
      </c>
      <c r="AI34" s="18">
        <f t="shared" si="42"/>
        <v>720</v>
      </c>
      <c r="AJ34" s="17">
        <f t="shared" si="42"/>
        <v>6</v>
      </c>
      <c r="AK34" s="18">
        <f t="shared" si="42"/>
        <v>870</v>
      </c>
      <c r="AL34" s="17">
        <f>SUM(AL3:AL33)</f>
        <v>1</v>
      </c>
      <c r="AM34" s="18">
        <f t="shared" ref="AM34:AQ34" si="43">SUM(AM3:AM33)</f>
        <v>139</v>
      </c>
      <c r="AN34" s="17">
        <f t="shared" si="43"/>
        <v>2</v>
      </c>
      <c r="AO34" s="18">
        <f t="shared" si="43"/>
        <v>44</v>
      </c>
      <c r="AP34" s="17">
        <f t="shared" si="43"/>
        <v>6</v>
      </c>
      <c r="AQ34" s="18">
        <f t="shared" si="43"/>
        <v>570</v>
      </c>
      <c r="AR34" s="17">
        <f>SUM(AR3:AR33)</f>
        <v>1</v>
      </c>
      <c r="AS34" s="18">
        <f t="shared" ref="AS34:BK34" si="44">SUM(AS3:AS33)</f>
        <v>47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5</v>
      </c>
      <c r="AY34" s="18">
        <f t="shared" si="44"/>
        <v>550</v>
      </c>
      <c r="AZ34" s="17">
        <f t="shared" si="44"/>
        <v>0</v>
      </c>
      <c r="BA34" s="18">
        <f t="shared" si="44"/>
        <v>0</v>
      </c>
      <c r="BB34" s="17">
        <f t="shared" si="44"/>
        <v>0</v>
      </c>
      <c r="BC34" s="18">
        <f t="shared" si="44"/>
        <v>0</v>
      </c>
      <c r="BD34" s="17">
        <f t="shared" si="44"/>
        <v>5</v>
      </c>
      <c r="BE34" s="18">
        <f t="shared" si="44"/>
        <v>180</v>
      </c>
      <c r="BF34" s="17">
        <f t="shared" si="44"/>
        <v>2</v>
      </c>
      <c r="BG34" s="18">
        <f t="shared" si="44"/>
        <v>18</v>
      </c>
      <c r="BH34" s="17">
        <f t="shared" si="44"/>
        <v>82</v>
      </c>
      <c r="BI34" s="18">
        <f t="shared" si="44"/>
        <v>82</v>
      </c>
      <c r="BJ34" s="17">
        <f t="shared" si="44"/>
        <v>7</v>
      </c>
      <c r="BK34" s="18">
        <f t="shared" si="44"/>
        <v>504</v>
      </c>
      <c r="BL34" s="17">
        <f>SUM(BL3:BL33)</f>
        <v>1</v>
      </c>
      <c r="BM34" s="18">
        <f>SUM(BM3:BM33)</f>
        <v>72</v>
      </c>
      <c r="BN34" s="17">
        <f t="shared" ref="BN34:BQ34" si="45">SUM(BN3:BN33)</f>
        <v>7</v>
      </c>
      <c r="BO34" s="18">
        <f t="shared" si="45"/>
        <v>455</v>
      </c>
      <c r="BP34" s="17">
        <f t="shared" si="45"/>
        <v>16</v>
      </c>
      <c r="BQ34" s="24">
        <f t="shared" si="45"/>
        <v>1040</v>
      </c>
      <c r="BR34" s="26">
        <f t="shared" si="1"/>
        <v>69237</v>
      </c>
      <c r="BS34" s="57">
        <f>SUM(BS3:BS33)</f>
        <v>581</v>
      </c>
      <c r="BT34" s="1"/>
      <c r="BU34" s="54">
        <f t="shared" si="35"/>
        <v>55265.80459770115</v>
      </c>
      <c r="BV34" s="54">
        <f t="shared" si="36"/>
        <v>4421.2643678160921</v>
      </c>
      <c r="BW34" s="54">
        <f t="shared" si="37"/>
        <v>9549.9310344827591</v>
      </c>
      <c r="BX34" s="54">
        <f t="shared" si="38"/>
        <v>69237</v>
      </c>
    </row>
    <row r="35" spans="1:76" ht="15.6" thickTop="1" thickBot="1" x14ac:dyDescent="0.35">
      <c r="A35" s="9" t="s">
        <v>33</v>
      </c>
      <c r="B35" s="74" t="s">
        <v>0</v>
      </c>
      <c r="C35" s="75"/>
      <c r="D35" s="74" t="s">
        <v>1</v>
      </c>
      <c r="E35" s="75"/>
      <c r="F35" s="74" t="s">
        <v>2</v>
      </c>
      <c r="G35" s="75"/>
      <c r="H35" s="74" t="s">
        <v>3</v>
      </c>
      <c r="I35" s="75"/>
      <c r="J35" s="74" t="s">
        <v>4</v>
      </c>
      <c r="K35" s="75"/>
      <c r="L35" s="74" t="s">
        <v>5</v>
      </c>
      <c r="M35" s="75"/>
      <c r="N35" s="74" t="s">
        <v>6</v>
      </c>
      <c r="O35" s="75"/>
      <c r="P35" s="74" t="s">
        <v>7</v>
      </c>
      <c r="Q35" s="75"/>
      <c r="R35" s="74" t="s">
        <v>8</v>
      </c>
      <c r="S35" s="75"/>
      <c r="T35" s="74" t="s">
        <v>9</v>
      </c>
      <c r="U35" s="75"/>
      <c r="V35" s="74" t="s">
        <v>10</v>
      </c>
      <c r="W35" s="75"/>
      <c r="X35" s="74" t="s">
        <v>11</v>
      </c>
      <c r="Y35" s="75"/>
      <c r="Z35" s="74" t="s">
        <v>12</v>
      </c>
      <c r="AA35" s="75"/>
      <c r="AB35" s="74" t="s">
        <v>13</v>
      </c>
      <c r="AC35" s="75"/>
      <c r="AD35" s="74"/>
      <c r="AE35" s="75"/>
      <c r="AF35" s="74" t="s">
        <v>15</v>
      </c>
      <c r="AG35" s="75"/>
      <c r="AH35" s="74" t="s">
        <v>16</v>
      </c>
      <c r="AI35" s="75"/>
      <c r="AJ35" s="74" t="s">
        <v>82</v>
      </c>
      <c r="AK35" s="75"/>
      <c r="AL35" s="74" t="s">
        <v>17</v>
      </c>
      <c r="AM35" s="75"/>
      <c r="AN35" s="74" t="s">
        <v>18</v>
      </c>
      <c r="AO35" s="75"/>
      <c r="AP35" s="74" t="s">
        <v>19</v>
      </c>
      <c r="AQ35" s="75"/>
      <c r="AR35" s="74" t="s">
        <v>20</v>
      </c>
      <c r="AS35" s="75"/>
      <c r="AT35" s="74"/>
      <c r="AU35" s="75"/>
      <c r="AV35" s="74"/>
      <c r="AW35" s="75"/>
      <c r="AX35" s="74" t="s">
        <v>23</v>
      </c>
      <c r="AY35" s="75"/>
      <c r="AZ35" s="74" t="s">
        <v>24</v>
      </c>
      <c r="BA35" s="75"/>
      <c r="BB35" s="74" t="s">
        <v>25</v>
      </c>
      <c r="BC35" s="75"/>
      <c r="BD35" s="74" t="s">
        <v>26</v>
      </c>
      <c r="BE35" s="75"/>
      <c r="BF35" s="74" t="s">
        <v>27</v>
      </c>
      <c r="BG35" s="75"/>
      <c r="BH35" s="74" t="s">
        <v>28</v>
      </c>
      <c r="BI35" s="75"/>
      <c r="BJ35" s="74" t="s">
        <v>29</v>
      </c>
      <c r="BK35" s="75"/>
      <c r="BL35" s="74" t="s">
        <v>30</v>
      </c>
      <c r="BM35" s="75"/>
      <c r="BN35" s="74" t="s">
        <v>31</v>
      </c>
      <c r="BO35" s="75"/>
      <c r="BP35" s="74" t="s">
        <v>32</v>
      </c>
      <c r="BQ35" s="76"/>
    </row>
    <row r="36" spans="1:76" ht="15" thickTop="1" x14ac:dyDescent="0.3"/>
  </sheetData>
  <mergeCells count="70"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X36"/>
  <sheetViews>
    <sheetView topLeftCell="BC1" workbookViewId="0">
      <selection activeCell="BS1" sqref="BS1:BS2"/>
    </sheetView>
  </sheetViews>
  <sheetFormatPr baseColWidth="10" defaultRowHeight="14.4" x14ac:dyDescent="0.3"/>
  <cols>
    <col min="71" max="71" width="11.5546875" style="58"/>
  </cols>
  <sheetData>
    <row r="1" spans="1:76" ht="15.6" thickTop="1" thickBot="1" x14ac:dyDescent="0.35">
      <c r="A1" s="11" t="s">
        <v>33</v>
      </c>
      <c r="B1" s="74" t="s">
        <v>0</v>
      </c>
      <c r="C1" s="75"/>
      <c r="D1" s="74" t="s">
        <v>1</v>
      </c>
      <c r="E1" s="75"/>
      <c r="F1" s="74" t="s">
        <v>2</v>
      </c>
      <c r="G1" s="75"/>
      <c r="H1" s="9" t="s">
        <v>3</v>
      </c>
      <c r="I1" s="9"/>
      <c r="J1" s="74"/>
      <c r="K1" s="75"/>
      <c r="L1" s="74" t="s">
        <v>5</v>
      </c>
      <c r="M1" s="75"/>
      <c r="N1" s="74" t="s">
        <v>6</v>
      </c>
      <c r="O1" s="75"/>
      <c r="P1" s="74" t="s">
        <v>7</v>
      </c>
      <c r="Q1" s="75"/>
      <c r="R1" s="74" t="s">
        <v>8</v>
      </c>
      <c r="S1" s="75"/>
      <c r="T1" s="74" t="s">
        <v>9</v>
      </c>
      <c r="U1" s="75"/>
      <c r="V1" s="74" t="s">
        <v>10</v>
      </c>
      <c r="W1" s="75"/>
      <c r="X1" s="74" t="s">
        <v>11</v>
      </c>
      <c r="Y1" s="75"/>
      <c r="Z1" s="74" t="s">
        <v>12</v>
      </c>
      <c r="AA1" s="75"/>
      <c r="AB1" s="74" t="s">
        <v>13</v>
      </c>
      <c r="AC1" s="75"/>
      <c r="AD1" s="74"/>
      <c r="AE1" s="75"/>
      <c r="AF1" s="74" t="s">
        <v>15</v>
      </c>
      <c r="AG1" s="75"/>
      <c r="AH1" s="74" t="s">
        <v>16</v>
      </c>
      <c r="AI1" s="75"/>
      <c r="AJ1" s="74" t="s">
        <v>82</v>
      </c>
      <c r="AK1" s="75"/>
      <c r="AL1" s="74" t="s">
        <v>17</v>
      </c>
      <c r="AM1" s="75"/>
      <c r="AN1" s="74" t="s">
        <v>18</v>
      </c>
      <c r="AO1" s="75"/>
      <c r="AP1" s="74" t="s">
        <v>19</v>
      </c>
      <c r="AQ1" s="75"/>
      <c r="AR1" s="74" t="s">
        <v>20</v>
      </c>
      <c r="AS1" s="75"/>
      <c r="AT1" s="74"/>
      <c r="AU1" s="75"/>
      <c r="AV1" s="74"/>
      <c r="AW1" s="75"/>
      <c r="AX1" s="74" t="s">
        <v>23</v>
      </c>
      <c r="AY1" s="75"/>
      <c r="AZ1" s="74" t="s">
        <v>24</v>
      </c>
      <c r="BA1" s="75"/>
      <c r="BB1" s="74" t="s">
        <v>25</v>
      </c>
      <c r="BC1" s="75"/>
      <c r="BD1" s="74" t="s">
        <v>26</v>
      </c>
      <c r="BE1" s="75"/>
      <c r="BF1" s="74" t="s">
        <v>27</v>
      </c>
      <c r="BG1" s="75"/>
      <c r="BH1" s="74" t="s">
        <v>28</v>
      </c>
      <c r="BI1" s="75"/>
      <c r="BJ1" s="74" t="s">
        <v>29</v>
      </c>
      <c r="BK1" s="75"/>
      <c r="BL1" s="74" t="s">
        <v>30</v>
      </c>
      <c r="BM1" s="75"/>
      <c r="BN1" s="74" t="s">
        <v>31</v>
      </c>
      <c r="BO1" s="75"/>
      <c r="BP1" s="74" t="s">
        <v>32</v>
      </c>
      <c r="BQ1" s="81"/>
      <c r="BR1" s="79" t="s">
        <v>66</v>
      </c>
      <c r="BS1" s="79" t="s">
        <v>67</v>
      </c>
      <c r="BT1" s="82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71</v>
      </c>
      <c r="C2" s="3"/>
      <c r="D2" s="35">
        <v>27</v>
      </c>
      <c r="E2" s="3"/>
      <c r="F2" s="4">
        <v>54</v>
      </c>
      <c r="G2" s="5"/>
      <c r="H2" s="6">
        <v>70</v>
      </c>
      <c r="I2" s="7"/>
      <c r="J2" s="6"/>
      <c r="K2" s="8"/>
      <c r="L2" s="6">
        <v>71</v>
      </c>
      <c r="M2" s="8"/>
      <c r="N2" s="6">
        <v>128</v>
      </c>
      <c r="O2" s="8"/>
      <c r="P2" s="6">
        <v>138</v>
      </c>
      <c r="Q2" s="7"/>
      <c r="R2" s="6">
        <v>145</v>
      </c>
      <c r="S2" s="7"/>
      <c r="T2" s="6">
        <v>140</v>
      </c>
      <c r="U2" s="7"/>
      <c r="V2" s="6">
        <v>65</v>
      </c>
      <c r="W2" s="7"/>
      <c r="X2" s="6">
        <v>72</v>
      </c>
      <c r="Y2" s="8"/>
      <c r="Z2" s="6">
        <v>88</v>
      </c>
      <c r="AA2" s="7"/>
      <c r="AB2" s="6">
        <v>290</v>
      </c>
      <c r="AC2" s="8"/>
      <c r="AD2" s="6"/>
      <c r="AE2" s="2"/>
      <c r="AF2" s="6">
        <v>170</v>
      </c>
      <c r="AG2" s="8"/>
      <c r="AH2" s="6">
        <v>180</v>
      </c>
      <c r="AI2" s="7"/>
      <c r="AJ2" s="6">
        <v>145</v>
      </c>
      <c r="AK2" s="7"/>
      <c r="AL2" s="6">
        <v>139</v>
      </c>
      <c r="AM2" s="7"/>
      <c r="AN2" s="6">
        <v>22</v>
      </c>
      <c r="AO2" s="7"/>
      <c r="AP2" s="6">
        <v>95</v>
      </c>
      <c r="AQ2" s="7"/>
      <c r="AR2" s="6">
        <v>47</v>
      </c>
      <c r="AS2" s="7"/>
      <c r="AT2" s="6">
        <v>0</v>
      </c>
      <c r="AU2" s="7"/>
      <c r="AV2" s="6">
        <v>0</v>
      </c>
      <c r="AW2" s="7"/>
      <c r="AX2" s="6">
        <v>110</v>
      </c>
      <c r="AY2" s="7"/>
      <c r="AZ2" s="6">
        <v>63</v>
      </c>
      <c r="BA2" s="7"/>
      <c r="BB2" s="6">
        <v>88</v>
      </c>
      <c r="BC2" s="7"/>
      <c r="BD2" s="6">
        <v>36</v>
      </c>
      <c r="BE2" s="7"/>
      <c r="BF2" s="6">
        <v>9</v>
      </c>
      <c r="BG2" s="7"/>
      <c r="BH2" s="6">
        <v>1</v>
      </c>
      <c r="BI2" s="7"/>
      <c r="BJ2" s="6">
        <v>72</v>
      </c>
      <c r="BK2" s="7"/>
      <c r="BL2" s="6">
        <v>72</v>
      </c>
      <c r="BM2" s="7"/>
      <c r="BN2" s="6">
        <v>65</v>
      </c>
      <c r="BO2" s="7"/>
      <c r="BP2" s="6">
        <v>65</v>
      </c>
      <c r="BQ2" s="2"/>
      <c r="BR2" s="80"/>
      <c r="BS2" s="80"/>
      <c r="BT2" s="83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0</v>
      </c>
      <c r="C3" s="20">
        <f>$B$2*B3</f>
        <v>0</v>
      </c>
      <c r="D3" s="19">
        <v>5</v>
      </c>
      <c r="E3" s="20">
        <f>$D$2*D3</f>
        <v>135</v>
      </c>
      <c r="F3" s="19">
        <v>0</v>
      </c>
      <c r="G3" s="20">
        <f>$F$2*F3</f>
        <v>0</v>
      </c>
      <c r="H3" s="19">
        <v>2</v>
      </c>
      <c r="I3" s="20">
        <f>$H$2*H3</f>
        <v>140</v>
      </c>
      <c r="J3" s="19"/>
      <c r="K3" s="20">
        <f>$J$2*J3</f>
        <v>0</v>
      </c>
      <c r="L3" s="19">
        <v>0</v>
      </c>
      <c r="M3" s="20">
        <f>$L$2*L3</f>
        <v>0</v>
      </c>
      <c r="N3" s="19">
        <v>2</v>
      </c>
      <c r="O3" s="20">
        <f>$N$2*N3</f>
        <v>256</v>
      </c>
      <c r="P3" s="19">
        <v>0</v>
      </c>
      <c r="Q3" s="20">
        <f>$P$2*P3</f>
        <v>0</v>
      </c>
      <c r="R3" s="19">
        <v>0</v>
      </c>
      <c r="S3" s="20">
        <f>$R$2*R3</f>
        <v>0</v>
      </c>
      <c r="T3" s="19">
        <v>5</v>
      </c>
      <c r="U3" s="20">
        <f>$T$2*T3</f>
        <v>700</v>
      </c>
      <c r="V3" s="19">
        <v>2</v>
      </c>
      <c r="W3" s="20">
        <f>$V$2*V3</f>
        <v>130</v>
      </c>
      <c r="X3" s="19">
        <v>4</v>
      </c>
      <c r="Y3" s="20">
        <f>$X$2*X3</f>
        <v>288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1</v>
      </c>
      <c r="AI3" s="20">
        <f>$AH$2*AH3</f>
        <v>180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1</v>
      </c>
      <c r="AQ3" s="20">
        <f>$AP$2*AP3</f>
        <v>95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2</v>
      </c>
      <c r="BQ3" s="20">
        <f>$BP$2*BP3</f>
        <v>130</v>
      </c>
      <c r="BR3" s="22">
        <f t="shared" ref="BR3:BR34" si="1">BQ3+BO3+BM3+BK3+BI3+BG3+BE3+BC3+BA3+AY3+AW3+AU3+AS3+AQ3+AO3+AM3+AK3+AI3+AG3+AE3+AC3+AA3+Y3+W3+U3+S3+Q3+O3+M3+K3+I3+G3+E3+C3</f>
        <v>2054</v>
      </c>
      <c r="BS3" s="55">
        <v>19</v>
      </c>
      <c r="BT3">
        <v>1</v>
      </c>
      <c r="BU3" s="47">
        <f>BR3/(1.08)/(1.16)</f>
        <v>1639.5274584929757</v>
      </c>
      <c r="BV3" s="47">
        <f>BU3*(0.08)</f>
        <v>131.16219667943807</v>
      </c>
      <c r="BW3" s="47">
        <f>(BU3+BV3)*(0.16)</f>
        <v>283.31034482758622</v>
      </c>
      <c r="BX3" s="47">
        <f>BU3+BV3+BW3</f>
        <v>2054</v>
      </c>
    </row>
    <row r="4" spans="1:76" ht="15" thickBot="1" x14ac:dyDescent="0.35">
      <c r="A4" s="14" t="s">
        <v>36</v>
      </c>
      <c r="B4" s="15">
        <v>3</v>
      </c>
      <c r="C4" s="16">
        <f t="shared" ref="C4:C33" si="2">$B$2*B4</f>
        <v>213</v>
      </c>
      <c r="D4" s="15">
        <v>0</v>
      </c>
      <c r="E4" s="16">
        <f t="shared" ref="E4:E33" si="3">$D$2*D4</f>
        <v>0</v>
      </c>
      <c r="F4" s="15">
        <v>0</v>
      </c>
      <c r="G4" s="16">
        <f t="shared" ref="G4:G33" si="4">$F$2*F4</f>
        <v>0</v>
      </c>
      <c r="H4" s="15">
        <v>1</v>
      </c>
      <c r="I4" s="16">
        <f t="shared" ref="I4:I33" si="5">$H$2*H4</f>
        <v>70</v>
      </c>
      <c r="J4" s="15"/>
      <c r="K4" s="16">
        <f t="shared" ref="K4:K33" si="6">$J$2*J4</f>
        <v>0</v>
      </c>
      <c r="L4" s="15">
        <v>4</v>
      </c>
      <c r="M4" s="16">
        <f t="shared" ref="M4:M9" si="7">$L$2*L4</f>
        <v>284</v>
      </c>
      <c r="N4" s="15">
        <v>0</v>
      </c>
      <c r="O4" s="16">
        <f t="shared" ref="O4:O33" si="8">$N$2*N4</f>
        <v>0</v>
      </c>
      <c r="P4" s="15">
        <v>1</v>
      </c>
      <c r="Q4" s="16">
        <f t="shared" ref="Q4:Q33" si="9">$P$2*P4</f>
        <v>138</v>
      </c>
      <c r="R4" s="15">
        <v>1</v>
      </c>
      <c r="S4" s="16">
        <f t="shared" ref="S4:S33" si="10">$R$2*R4</f>
        <v>145</v>
      </c>
      <c r="T4" s="15">
        <v>3</v>
      </c>
      <c r="U4" s="16">
        <f t="shared" ref="U4:U33" si="11">$T$2*T4</f>
        <v>420</v>
      </c>
      <c r="V4" s="15">
        <v>2</v>
      </c>
      <c r="W4" s="16">
        <f t="shared" ref="W4:W33" si="12">$V$2*V4</f>
        <v>130</v>
      </c>
      <c r="X4" s="15">
        <v>4</v>
      </c>
      <c r="Y4" s="16">
        <f t="shared" ref="Y4:Y33" si="13">$X$2*X4</f>
        <v>288</v>
      </c>
      <c r="Z4" s="15">
        <v>0</v>
      </c>
      <c r="AA4" s="16">
        <f t="shared" ref="AA4:AA33" si="14">$Z$2*Z4</f>
        <v>0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0</v>
      </c>
      <c r="AI4" s="16">
        <f t="shared" ref="AI4:AI33" si="18">$AH$2*AH4</f>
        <v>0</v>
      </c>
      <c r="AJ4" s="15">
        <v>0</v>
      </c>
      <c r="AK4" s="16">
        <f t="shared" ref="AK4:AK33" si="19">$AJ$2*AJ4</f>
        <v>0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0</v>
      </c>
      <c r="AQ4" s="16">
        <f t="shared" ref="AQ4:AQ33" si="22">$AP$2*AP4</f>
        <v>0</v>
      </c>
      <c r="AR4" s="15">
        <v>0</v>
      </c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0</v>
      </c>
      <c r="AY4" s="16">
        <f t="shared" ref="AY4:AY33" si="26">$AX$2*AX4</f>
        <v>0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0</v>
      </c>
      <c r="BG4" s="16">
        <f t="shared" ref="BG4:BG33" si="30">$BF$2*BF4</f>
        <v>0</v>
      </c>
      <c r="BH4" s="15">
        <v>0</v>
      </c>
      <c r="BI4" s="16">
        <f t="shared" ref="BI4:BI33" si="31">$BH$2*BH4</f>
        <v>0</v>
      </c>
      <c r="BJ4" s="15">
        <v>1</v>
      </c>
      <c r="BK4" s="16">
        <f t="shared" ref="BK4:BK33" si="32">$BJ$2*BJ4</f>
        <v>72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0</v>
      </c>
      <c r="BQ4" s="16">
        <f t="shared" ref="BQ4:BQ33" si="34">$BP$2*BP4</f>
        <v>0</v>
      </c>
      <c r="BR4" s="22">
        <f t="shared" si="1"/>
        <v>1760</v>
      </c>
      <c r="BS4" s="55">
        <v>16</v>
      </c>
      <c r="BT4">
        <v>2</v>
      </c>
      <c r="BU4" s="47">
        <f t="shared" ref="BU4:BU34" si="35">BR4/(1.08)/(1.16)</f>
        <v>1404.85312899106</v>
      </c>
      <c r="BV4" s="47">
        <f t="shared" ref="BV4:BV34" si="36">BU4*(0.08)</f>
        <v>112.38825031928479</v>
      </c>
      <c r="BW4" s="47">
        <f t="shared" ref="BW4:BW34" si="37">(BU4+BV4)*(0.16)</f>
        <v>242.75862068965515</v>
      </c>
      <c r="BX4" s="47">
        <f t="shared" ref="BX4:BX34" si="38">BU4+BV4+BW4</f>
        <v>1759.9999999999998</v>
      </c>
    </row>
    <row r="5" spans="1:76" ht="15" thickBot="1" x14ac:dyDescent="0.35">
      <c r="A5" s="14" t="s">
        <v>37</v>
      </c>
      <c r="B5" s="15"/>
      <c r="C5" s="16">
        <f t="shared" si="2"/>
        <v>0</v>
      </c>
      <c r="D5" s="15"/>
      <c r="E5" s="16">
        <f t="shared" si="3"/>
        <v>0</v>
      </c>
      <c r="F5" s="15"/>
      <c r="G5" s="16">
        <f t="shared" si="4"/>
        <v>0</v>
      </c>
      <c r="H5" s="15"/>
      <c r="I5" s="16">
        <f t="shared" si="5"/>
        <v>0</v>
      </c>
      <c r="J5" s="15"/>
      <c r="K5" s="16">
        <f t="shared" si="6"/>
        <v>0</v>
      </c>
      <c r="L5" s="15"/>
      <c r="M5" s="16">
        <f t="shared" si="7"/>
        <v>0</v>
      </c>
      <c r="N5" s="15"/>
      <c r="O5" s="16">
        <f t="shared" si="8"/>
        <v>0</v>
      </c>
      <c r="P5" s="15"/>
      <c r="Q5" s="16">
        <f t="shared" si="9"/>
        <v>0</v>
      </c>
      <c r="R5" s="15"/>
      <c r="S5" s="16">
        <f t="shared" si="10"/>
        <v>0</v>
      </c>
      <c r="T5" s="15"/>
      <c r="U5" s="16">
        <f t="shared" si="11"/>
        <v>0</v>
      </c>
      <c r="V5" s="15"/>
      <c r="W5" s="16">
        <f t="shared" si="12"/>
        <v>0</v>
      </c>
      <c r="X5" s="15"/>
      <c r="Y5" s="16">
        <f t="shared" si="13"/>
        <v>0</v>
      </c>
      <c r="Z5" s="15"/>
      <c r="AA5" s="16">
        <f t="shared" si="14"/>
        <v>0</v>
      </c>
      <c r="AB5" s="15"/>
      <c r="AC5" s="16">
        <f t="shared" si="15"/>
        <v>0</v>
      </c>
      <c r="AD5" s="15"/>
      <c r="AE5" s="16">
        <f t="shared" si="16"/>
        <v>0</v>
      </c>
      <c r="AF5" s="15"/>
      <c r="AG5" s="16">
        <f t="shared" si="17"/>
        <v>0</v>
      </c>
      <c r="AH5" s="15"/>
      <c r="AI5" s="16">
        <f t="shared" si="18"/>
        <v>0</v>
      </c>
      <c r="AJ5" s="15"/>
      <c r="AK5" s="16">
        <f t="shared" si="19"/>
        <v>0</v>
      </c>
      <c r="AL5" s="15"/>
      <c r="AM5" s="16">
        <f t="shared" si="20"/>
        <v>0</v>
      </c>
      <c r="AN5" s="15"/>
      <c r="AO5" s="16">
        <f t="shared" si="21"/>
        <v>0</v>
      </c>
      <c r="AP5" s="15"/>
      <c r="AQ5" s="16">
        <f t="shared" si="22"/>
        <v>0</v>
      </c>
      <c r="AR5" s="15"/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/>
      <c r="AY5" s="16">
        <f t="shared" si="26"/>
        <v>0</v>
      </c>
      <c r="AZ5" s="15"/>
      <c r="BA5" s="16">
        <f t="shared" si="27"/>
        <v>0</v>
      </c>
      <c r="BB5" s="15"/>
      <c r="BC5" s="16">
        <f t="shared" si="28"/>
        <v>0</v>
      </c>
      <c r="BD5" s="15"/>
      <c r="BE5" s="16">
        <f t="shared" si="29"/>
        <v>0</v>
      </c>
      <c r="BF5" s="15"/>
      <c r="BG5" s="16">
        <f t="shared" si="30"/>
        <v>0</v>
      </c>
      <c r="BH5" s="15"/>
      <c r="BI5" s="16">
        <f t="shared" si="31"/>
        <v>0</v>
      </c>
      <c r="BJ5" s="15"/>
      <c r="BK5" s="16">
        <f t="shared" si="32"/>
        <v>0</v>
      </c>
      <c r="BL5" s="15"/>
      <c r="BM5" s="16">
        <f t="shared" si="0"/>
        <v>0</v>
      </c>
      <c r="BN5" s="15"/>
      <c r="BO5" s="16">
        <f t="shared" si="33"/>
        <v>0</v>
      </c>
      <c r="BP5" s="15"/>
      <c r="BQ5" s="16">
        <f t="shared" si="34"/>
        <v>0</v>
      </c>
      <c r="BR5" s="22">
        <f t="shared" si="1"/>
        <v>0</v>
      </c>
      <c r="BS5" s="55"/>
      <c r="BT5">
        <v>3</v>
      </c>
      <c r="BU5" s="47">
        <f t="shared" si="35"/>
        <v>0</v>
      </c>
      <c r="BV5" s="47">
        <f t="shared" si="36"/>
        <v>0</v>
      </c>
      <c r="BW5" s="47">
        <f t="shared" si="37"/>
        <v>0</v>
      </c>
      <c r="BX5" s="47">
        <f>BU5+BV5+BW5</f>
        <v>0</v>
      </c>
    </row>
    <row r="6" spans="1:76" ht="15" thickBot="1" x14ac:dyDescent="0.35">
      <c r="A6" s="14" t="s">
        <v>38</v>
      </c>
      <c r="B6" s="15">
        <v>0</v>
      </c>
      <c r="C6" s="16">
        <f t="shared" si="2"/>
        <v>0</v>
      </c>
      <c r="D6" s="15">
        <v>2</v>
      </c>
      <c r="E6" s="16">
        <f t="shared" si="3"/>
        <v>54</v>
      </c>
      <c r="F6" s="15">
        <v>1</v>
      </c>
      <c r="G6" s="16">
        <f t="shared" si="4"/>
        <v>54</v>
      </c>
      <c r="H6" s="15">
        <v>4</v>
      </c>
      <c r="I6" s="16">
        <f t="shared" si="5"/>
        <v>280</v>
      </c>
      <c r="J6" s="15"/>
      <c r="K6" s="16">
        <f t="shared" si="6"/>
        <v>0</v>
      </c>
      <c r="L6" s="15">
        <v>7</v>
      </c>
      <c r="M6" s="16">
        <f t="shared" si="7"/>
        <v>497</v>
      </c>
      <c r="N6" s="15">
        <v>1</v>
      </c>
      <c r="O6" s="16">
        <f t="shared" si="8"/>
        <v>128</v>
      </c>
      <c r="P6" s="15">
        <v>0</v>
      </c>
      <c r="Q6" s="16">
        <f t="shared" si="9"/>
        <v>0</v>
      </c>
      <c r="R6" s="15">
        <v>3</v>
      </c>
      <c r="S6" s="16">
        <f t="shared" si="10"/>
        <v>435</v>
      </c>
      <c r="T6" s="15">
        <v>2</v>
      </c>
      <c r="U6" s="16">
        <f t="shared" si="11"/>
        <v>280</v>
      </c>
      <c r="V6" s="15">
        <v>0</v>
      </c>
      <c r="W6" s="16">
        <f t="shared" si="12"/>
        <v>0</v>
      </c>
      <c r="X6" s="15">
        <v>2</v>
      </c>
      <c r="Y6" s="16">
        <f t="shared" si="13"/>
        <v>144</v>
      </c>
      <c r="Z6" s="15">
        <v>2</v>
      </c>
      <c r="AA6" s="16">
        <f t="shared" si="14"/>
        <v>176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0</v>
      </c>
      <c r="AI6" s="16">
        <f t="shared" si="18"/>
        <v>0</v>
      </c>
      <c r="AJ6" s="15">
        <v>0</v>
      </c>
      <c r="AK6" s="16">
        <f t="shared" si="19"/>
        <v>0</v>
      </c>
      <c r="AL6" s="15">
        <v>0</v>
      </c>
      <c r="AM6" s="16">
        <f t="shared" si="20"/>
        <v>0</v>
      </c>
      <c r="AN6" s="15">
        <v>0</v>
      </c>
      <c r="AO6" s="16">
        <f t="shared" si="21"/>
        <v>0</v>
      </c>
      <c r="AP6" s="15">
        <v>0</v>
      </c>
      <c r="AQ6" s="16">
        <f t="shared" si="22"/>
        <v>0</v>
      </c>
      <c r="AR6" s="15">
        <v>0</v>
      </c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>
        <v>0</v>
      </c>
      <c r="AY6" s="16">
        <f t="shared" si="26"/>
        <v>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1</v>
      </c>
      <c r="BG6" s="16">
        <f t="shared" si="30"/>
        <v>9</v>
      </c>
      <c r="BH6" s="15">
        <v>0</v>
      </c>
      <c r="BI6" s="16">
        <f t="shared" si="31"/>
        <v>0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0</v>
      </c>
      <c r="BO6" s="16">
        <f t="shared" si="33"/>
        <v>0</v>
      </c>
      <c r="BP6" s="15">
        <v>0</v>
      </c>
      <c r="BQ6" s="16">
        <f t="shared" si="34"/>
        <v>0</v>
      </c>
      <c r="BR6" s="22">
        <f t="shared" si="1"/>
        <v>2057</v>
      </c>
      <c r="BS6" s="55">
        <v>16</v>
      </c>
      <c r="BT6">
        <v>4</v>
      </c>
      <c r="BU6" s="47">
        <f t="shared" si="35"/>
        <v>1641.9220945083014</v>
      </c>
      <c r="BV6" s="47">
        <f t="shared" si="36"/>
        <v>131.35376756066412</v>
      </c>
      <c r="BW6" s="47">
        <f t="shared" si="37"/>
        <v>283.72413793103448</v>
      </c>
      <c r="BX6" s="47">
        <f t="shared" si="38"/>
        <v>2057</v>
      </c>
    </row>
    <row r="7" spans="1:76" ht="15" thickBot="1" x14ac:dyDescent="0.35">
      <c r="A7" s="14" t="s">
        <v>39</v>
      </c>
      <c r="B7" s="15">
        <v>0</v>
      </c>
      <c r="C7" s="16">
        <f t="shared" si="2"/>
        <v>0</v>
      </c>
      <c r="D7" s="15">
        <v>6</v>
      </c>
      <c r="E7" s="16">
        <f t="shared" si="3"/>
        <v>162</v>
      </c>
      <c r="F7" s="15">
        <v>2</v>
      </c>
      <c r="G7" s="16">
        <f t="shared" si="4"/>
        <v>108</v>
      </c>
      <c r="H7" s="15">
        <v>3</v>
      </c>
      <c r="I7" s="16">
        <f t="shared" si="5"/>
        <v>210</v>
      </c>
      <c r="J7" s="15"/>
      <c r="K7" s="16">
        <f t="shared" si="6"/>
        <v>0</v>
      </c>
      <c r="L7" s="15">
        <v>1</v>
      </c>
      <c r="M7" s="16">
        <f t="shared" si="7"/>
        <v>71</v>
      </c>
      <c r="N7" s="15">
        <v>1</v>
      </c>
      <c r="O7" s="16">
        <f t="shared" si="8"/>
        <v>128</v>
      </c>
      <c r="P7" s="15">
        <v>0</v>
      </c>
      <c r="Q7" s="16">
        <f t="shared" si="9"/>
        <v>0</v>
      </c>
      <c r="R7" s="15">
        <v>0</v>
      </c>
      <c r="S7" s="16">
        <f t="shared" si="10"/>
        <v>0</v>
      </c>
      <c r="T7" s="15">
        <v>2</v>
      </c>
      <c r="U7" s="16">
        <f t="shared" si="11"/>
        <v>280</v>
      </c>
      <c r="V7" s="15">
        <v>0</v>
      </c>
      <c r="W7" s="16">
        <f t="shared" si="12"/>
        <v>0</v>
      </c>
      <c r="X7" s="15">
        <v>2</v>
      </c>
      <c r="Y7" s="16">
        <f t="shared" si="13"/>
        <v>144</v>
      </c>
      <c r="Z7" s="15">
        <v>0</v>
      </c>
      <c r="AA7" s="16">
        <f t="shared" si="14"/>
        <v>0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1</v>
      </c>
      <c r="AI7" s="16">
        <f t="shared" si="18"/>
        <v>180</v>
      </c>
      <c r="AJ7" s="15">
        <v>0</v>
      </c>
      <c r="AK7" s="16">
        <f t="shared" si="19"/>
        <v>0</v>
      </c>
      <c r="AL7" s="15">
        <v>0</v>
      </c>
      <c r="AM7" s="16">
        <f t="shared" si="20"/>
        <v>0</v>
      </c>
      <c r="AN7" s="15">
        <v>0</v>
      </c>
      <c r="AO7" s="16">
        <f t="shared" si="21"/>
        <v>0</v>
      </c>
      <c r="AP7" s="15">
        <v>0</v>
      </c>
      <c r="AQ7" s="16">
        <f t="shared" si="22"/>
        <v>0</v>
      </c>
      <c r="AR7" s="15">
        <v>0</v>
      </c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0</v>
      </c>
      <c r="BG7" s="16">
        <f t="shared" si="30"/>
        <v>0</v>
      </c>
      <c r="BH7" s="15">
        <v>0</v>
      </c>
      <c r="BI7" s="16">
        <f t="shared" si="31"/>
        <v>0</v>
      </c>
      <c r="BJ7" s="15">
        <v>0</v>
      </c>
      <c r="BK7" s="16">
        <f t="shared" si="32"/>
        <v>0</v>
      </c>
      <c r="BL7" s="15">
        <v>0</v>
      </c>
      <c r="BM7" s="16">
        <f t="shared" si="0"/>
        <v>0</v>
      </c>
      <c r="BN7" s="15">
        <v>0</v>
      </c>
      <c r="BO7" s="16">
        <f t="shared" si="33"/>
        <v>0</v>
      </c>
      <c r="BP7" s="15">
        <v>0</v>
      </c>
      <c r="BQ7" s="16">
        <f t="shared" si="34"/>
        <v>0</v>
      </c>
      <c r="BR7" s="22">
        <f t="shared" si="1"/>
        <v>1283</v>
      </c>
      <c r="BS7" s="55">
        <v>11</v>
      </c>
      <c r="BT7">
        <v>5</v>
      </c>
      <c r="BU7" s="47">
        <f t="shared" si="35"/>
        <v>1024.1060025542783</v>
      </c>
      <c r="BV7" s="47">
        <f t="shared" si="36"/>
        <v>81.928480204342264</v>
      </c>
      <c r="BW7" s="47">
        <f t="shared" si="37"/>
        <v>176.9655172413793</v>
      </c>
      <c r="BX7" s="47">
        <f t="shared" si="38"/>
        <v>1283</v>
      </c>
    </row>
    <row r="8" spans="1:76" ht="15" thickBot="1" x14ac:dyDescent="0.35">
      <c r="A8" s="14" t="s">
        <v>40</v>
      </c>
      <c r="B8" s="15">
        <v>2</v>
      </c>
      <c r="C8" s="16">
        <f t="shared" si="2"/>
        <v>142</v>
      </c>
      <c r="D8" s="15">
        <v>3</v>
      </c>
      <c r="E8" s="16">
        <f t="shared" si="3"/>
        <v>81</v>
      </c>
      <c r="F8" s="15">
        <v>1</v>
      </c>
      <c r="G8" s="16">
        <f t="shared" si="4"/>
        <v>54</v>
      </c>
      <c r="H8" s="15">
        <v>4</v>
      </c>
      <c r="I8" s="16">
        <f t="shared" si="5"/>
        <v>280</v>
      </c>
      <c r="J8" s="15"/>
      <c r="K8" s="16">
        <f t="shared" si="6"/>
        <v>0</v>
      </c>
      <c r="L8" s="15">
        <v>6</v>
      </c>
      <c r="M8" s="16">
        <f t="shared" si="7"/>
        <v>426</v>
      </c>
      <c r="N8" s="15">
        <v>1</v>
      </c>
      <c r="O8" s="16">
        <f t="shared" si="8"/>
        <v>128</v>
      </c>
      <c r="P8" s="15">
        <v>1</v>
      </c>
      <c r="Q8" s="16">
        <f t="shared" si="9"/>
        <v>138</v>
      </c>
      <c r="R8" s="15">
        <v>0</v>
      </c>
      <c r="S8" s="16">
        <f t="shared" si="10"/>
        <v>0</v>
      </c>
      <c r="T8" s="15">
        <v>3</v>
      </c>
      <c r="U8" s="16">
        <f t="shared" si="11"/>
        <v>420</v>
      </c>
      <c r="V8" s="15">
        <v>0</v>
      </c>
      <c r="W8" s="16">
        <f t="shared" si="12"/>
        <v>0</v>
      </c>
      <c r="X8" s="15">
        <v>6</v>
      </c>
      <c r="Y8" s="16">
        <f t="shared" si="13"/>
        <v>432</v>
      </c>
      <c r="Z8" s="15">
        <v>1</v>
      </c>
      <c r="AA8" s="16">
        <f t="shared" si="14"/>
        <v>88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0</v>
      </c>
      <c r="AQ8" s="16">
        <f t="shared" si="22"/>
        <v>0</v>
      </c>
      <c r="AR8" s="15">
        <v>1</v>
      </c>
      <c r="AS8" s="16">
        <f t="shared" si="23"/>
        <v>47</v>
      </c>
      <c r="AT8" s="15"/>
      <c r="AU8" s="16">
        <f t="shared" si="24"/>
        <v>0</v>
      </c>
      <c r="AV8" s="15"/>
      <c r="AW8" s="16">
        <f t="shared" si="25"/>
        <v>0</v>
      </c>
      <c r="AX8" s="15">
        <v>2</v>
      </c>
      <c r="AY8" s="16">
        <f t="shared" si="26"/>
        <v>220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22">
        <f t="shared" si="1"/>
        <v>2456</v>
      </c>
      <c r="BS8" s="55">
        <v>22</v>
      </c>
      <c r="BT8">
        <v>6</v>
      </c>
      <c r="BU8" s="47">
        <f t="shared" si="35"/>
        <v>1960.4086845466156</v>
      </c>
      <c r="BV8" s="47">
        <f t="shared" si="36"/>
        <v>156.83269476372925</v>
      </c>
      <c r="BW8" s="47">
        <f t="shared" si="37"/>
        <v>338.75862068965523</v>
      </c>
      <c r="BX8" s="47">
        <f t="shared" si="38"/>
        <v>2456.0000000000005</v>
      </c>
    </row>
    <row r="9" spans="1:76" ht="15" thickBot="1" x14ac:dyDescent="0.35">
      <c r="A9" s="14" t="s">
        <v>41</v>
      </c>
      <c r="B9" s="15">
        <v>1</v>
      </c>
      <c r="C9" s="16">
        <f t="shared" si="2"/>
        <v>71</v>
      </c>
      <c r="D9" s="15">
        <v>4</v>
      </c>
      <c r="E9" s="16">
        <f t="shared" si="3"/>
        <v>108</v>
      </c>
      <c r="F9" s="15">
        <v>1</v>
      </c>
      <c r="G9" s="16">
        <f t="shared" si="4"/>
        <v>54</v>
      </c>
      <c r="H9" s="15">
        <v>3</v>
      </c>
      <c r="I9" s="16">
        <f t="shared" si="5"/>
        <v>210</v>
      </c>
      <c r="J9" s="15"/>
      <c r="K9" s="16">
        <f t="shared" si="6"/>
        <v>0</v>
      </c>
      <c r="L9" s="15">
        <v>4</v>
      </c>
      <c r="M9" s="16">
        <f t="shared" si="7"/>
        <v>284</v>
      </c>
      <c r="N9" s="15">
        <v>0</v>
      </c>
      <c r="O9" s="16">
        <f t="shared" si="8"/>
        <v>0</v>
      </c>
      <c r="P9" s="15">
        <v>1</v>
      </c>
      <c r="Q9" s="16">
        <f t="shared" si="9"/>
        <v>138</v>
      </c>
      <c r="R9" s="15">
        <v>1</v>
      </c>
      <c r="S9" s="16">
        <f t="shared" si="10"/>
        <v>145</v>
      </c>
      <c r="T9" s="15">
        <v>5</v>
      </c>
      <c r="U9" s="16">
        <f t="shared" si="11"/>
        <v>700</v>
      </c>
      <c r="V9" s="15">
        <v>1</v>
      </c>
      <c r="W9" s="16">
        <f t="shared" si="12"/>
        <v>65</v>
      </c>
      <c r="X9" s="15">
        <v>7</v>
      </c>
      <c r="Y9" s="16">
        <f t="shared" si="13"/>
        <v>504</v>
      </c>
      <c r="Z9" s="15">
        <v>2</v>
      </c>
      <c r="AA9" s="16">
        <f t="shared" si="14"/>
        <v>176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0</v>
      </c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1</v>
      </c>
      <c r="BQ9" s="16">
        <f t="shared" si="34"/>
        <v>65</v>
      </c>
      <c r="BR9" s="22">
        <f t="shared" si="1"/>
        <v>2520</v>
      </c>
      <c r="BS9" s="55">
        <v>21</v>
      </c>
      <c r="BT9">
        <v>7</v>
      </c>
      <c r="BU9" s="47">
        <f t="shared" si="35"/>
        <v>2011.494252873563</v>
      </c>
      <c r="BV9" s="47">
        <f t="shared" si="36"/>
        <v>160.91954022988506</v>
      </c>
      <c r="BW9" s="47">
        <f t="shared" si="37"/>
        <v>347.58620689655169</v>
      </c>
      <c r="BX9" s="47">
        <f t="shared" si="38"/>
        <v>2519.9999999999995</v>
      </c>
    </row>
    <row r="10" spans="1:76" ht="15" thickBot="1" x14ac:dyDescent="0.35">
      <c r="A10" s="14" t="s">
        <v>42</v>
      </c>
      <c r="B10" s="15">
        <v>3</v>
      </c>
      <c r="C10" s="16">
        <f t="shared" si="2"/>
        <v>213</v>
      </c>
      <c r="D10" s="15">
        <v>3</v>
      </c>
      <c r="E10" s="16">
        <f t="shared" si="3"/>
        <v>81</v>
      </c>
      <c r="F10" s="15">
        <v>0</v>
      </c>
      <c r="G10" s="16">
        <f t="shared" si="4"/>
        <v>0</v>
      </c>
      <c r="H10" s="15">
        <v>4</v>
      </c>
      <c r="I10" s="16">
        <f t="shared" si="5"/>
        <v>280</v>
      </c>
      <c r="J10" s="15"/>
      <c r="K10" s="16">
        <f t="shared" si="6"/>
        <v>0</v>
      </c>
      <c r="L10" s="15">
        <v>8</v>
      </c>
      <c r="M10" s="16">
        <f>$L$2*L10</f>
        <v>568</v>
      </c>
      <c r="N10" s="15">
        <v>2</v>
      </c>
      <c r="O10" s="16">
        <f t="shared" si="8"/>
        <v>256</v>
      </c>
      <c r="P10" s="15">
        <v>0</v>
      </c>
      <c r="Q10" s="16">
        <f t="shared" si="9"/>
        <v>0</v>
      </c>
      <c r="R10" s="15">
        <v>0</v>
      </c>
      <c r="S10" s="16">
        <f t="shared" si="10"/>
        <v>0</v>
      </c>
      <c r="T10" s="15">
        <v>0</v>
      </c>
      <c r="U10" s="16">
        <f t="shared" si="11"/>
        <v>0</v>
      </c>
      <c r="V10" s="15">
        <v>3</v>
      </c>
      <c r="W10" s="16">
        <f t="shared" si="12"/>
        <v>195</v>
      </c>
      <c r="X10" s="15">
        <v>2</v>
      </c>
      <c r="Y10" s="16">
        <f t="shared" si="13"/>
        <v>144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1</v>
      </c>
      <c r="AI10" s="16">
        <f t="shared" si="18"/>
        <v>180</v>
      </c>
      <c r="AJ10" s="15">
        <v>0</v>
      </c>
      <c r="AK10" s="16">
        <f t="shared" si="19"/>
        <v>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0</v>
      </c>
      <c r="BI10" s="16">
        <f t="shared" si="31"/>
        <v>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1917</v>
      </c>
      <c r="BS10" s="55">
        <v>15</v>
      </c>
      <c r="BT10">
        <v>8</v>
      </c>
      <c r="BU10" s="47">
        <f t="shared" si="35"/>
        <v>1530.1724137931033</v>
      </c>
      <c r="BV10" s="47">
        <f t="shared" si="36"/>
        <v>122.41379310344826</v>
      </c>
      <c r="BW10" s="47">
        <f t="shared" si="37"/>
        <v>264.41379310344826</v>
      </c>
      <c r="BX10" s="47">
        <f t="shared" si="38"/>
        <v>1917</v>
      </c>
    </row>
    <row r="11" spans="1:76" ht="15" thickBot="1" x14ac:dyDescent="0.35">
      <c r="A11" s="14" t="s">
        <v>43</v>
      </c>
      <c r="B11" s="15">
        <v>0</v>
      </c>
      <c r="C11" s="16">
        <f t="shared" si="2"/>
        <v>0</v>
      </c>
      <c r="D11" s="15">
        <v>5</v>
      </c>
      <c r="E11" s="16">
        <f t="shared" si="3"/>
        <v>135</v>
      </c>
      <c r="F11" s="15">
        <v>1</v>
      </c>
      <c r="G11" s="16">
        <f t="shared" si="4"/>
        <v>54</v>
      </c>
      <c r="H11" s="15">
        <v>2</v>
      </c>
      <c r="I11" s="16">
        <f t="shared" si="5"/>
        <v>140</v>
      </c>
      <c r="J11" s="15"/>
      <c r="K11" s="16">
        <f t="shared" si="6"/>
        <v>0</v>
      </c>
      <c r="L11" s="15">
        <v>6</v>
      </c>
      <c r="M11" s="16">
        <f>$L$2*L11</f>
        <v>426</v>
      </c>
      <c r="N11" s="15">
        <v>2</v>
      </c>
      <c r="O11" s="16">
        <f t="shared" si="8"/>
        <v>256</v>
      </c>
      <c r="P11" s="15">
        <v>0</v>
      </c>
      <c r="Q11" s="16">
        <f t="shared" si="9"/>
        <v>0</v>
      </c>
      <c r="R11" s="15">
        <v>0</v>
      </c>
      <c r="S11" s="16">
        <f t="shared" si="10"/>
        <v>0</v>
      </c>
      <c r="T11" s="15">
        <v>2</v>
      </c>
      <c r="U11" s="16">
        <f t="shared" si="11"/>
        <v>280</v>
      </c>
      <c r="V11" s="15">
        <v>2</v>
      </c>
      <c r="W11" s="16">
        <f t="shared" si="12"/>
        <v>130</v>
      </c>
      <c r="X11" s="15">
        <v>4</v>
      </c>
      <c r="Y11" s="16">
        <f t="shared" si="13"/>
        <v>288</v>
      </c>
      <c r="Z11" s="15">
        <v>2</v>
      </c>
      <c r="AA11" s="16">
        <f t="shared" si="14"/>
        <v>176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0</v>
      </c>
      <c r="AI11" s="16">
        <f t="shared" si="18"/>
        <v>0</v>
      </c>
      <c r="AJ11" s="15">
        <v>1</v>
      </c>
      <c r="AK11" s="16">
        <f t="shared" si="19"/>
        <v>145</v>
      </c>
      <c r="AL11" s="15">
        <v>0</v>
      </c>
      <c r="AM11" s="16">
        <f t="shared" si="20"/>
        <v>0</v>
      </c>
      <c r="AN11" s="15">
        <v>0</v>
      </c>
      <c r="AO11" s="16">
        <f t="shared" si="21"/>
        <v>0</v>
      </c>
      <c r="AP11" s="15">
        <v>0</v>
      </c>
      <c r="AQ11" s="16">
        <f t="shared" si="22"/>
        <v>0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0</v>
      </c>
      <c r="AY11" s="16">
        <f t="shared" si="26"/>
        <v>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0</v>
      </c>
      <c r="BQ11" s="16">
        <f t="shared" si="34"/>
        <v>0</v>
      </c>
      <c r="BR11" s="22">
        <f t="shared" si="1"/>
        <v>2030</v>
      </c>
      <c r="BS11" s="55">
        <v>22</v>
      </c>
      <c r="BT11">
        <v>9</v>
      </c>
      <c r="BU11" s="47">
        <f t="shared" si="35"/>
        <v>1620.3703703703704</v>
      </c>
      <c r="BV11" s="47">
        <f t="shared" si="36"/>
        <v>129.62962962962965</v>
      </c>
      <c r="BW11" s="47">
        <f t="shared" si="37"/>
        <v>280</v>
      </c>
      <c r="BX11" s="47">
        <f t="shared" si="38"/>
        <v>2030</v>
      </c>
    </row>
    <row r="12" spans="1:76" ht="15" thickBot="1" x14ac:dyDescent="0.35">
      <c r="A12" s="14" t="s">
        <v>44</v>
      </c>
      <c r="B12" s="15"/>
      <c r="C12" s="16">
        <f t="shared" si="2"/>
        <v>0</v>
      </c>
      <c r="D12" s="15"/>
      <c r="E12" s="16">
        <f t="shared" si="3"/>
        <v>0</v>
      </c>
      <c r="F12" s="15"/>
      <c r="G12" s="16">
        <f t="shared" si="4"/>
        <v>0</v>
      </c>
      <c r="H12" s="15"/>
      <c r="I12" s="16">
        <f t="shared" si="5"/>
        <v>0</v>
      </c>
      <c r="J12" s="15"/>
      <c r="K12" s="16">
        <f t="shared" si="6"/>
        <v>0</v>
      </c>
      <c r="L12" s="15"/>
      <c r="M12" s="16">
        <f>$L$2*L12</f>
        <v>0</v>
      </c>
      <c r="N12" s="15"/>
      <c r="O12" s="16">
        <f t="shared" si="8"/>
        <v>0</v>
      </c>
      <c r="P12" s="15"/>
      <c r="Q12" s="16">
        <f t="shared" si="9"/>
        <v>0</v>
      </c>
      <c r="R12" s="15"/>
      <c r="S12" s="16">
        <f t="shared" si="10"/>
        <v>0</v>
      </c>
      <c r="T12" s="15"/>
      <c r="U12" s="16">
        <f t="shared" si="11"/>
        <v>0</v>
      </c>
      <c r="V12" s="15"/>
      <c r="W12" s="16">
        <f t="shared" si="12"/>
        <v>0</v>
      </c>
      <c r="X12" s="15"/>
      <c r="Y12" s="16">
        <f t="shared" si="13"/>
        <v>0</v>
      </c>
      <c r="Z12" s="15"/>
      <c r="AA12" s="16">
        <f t="shared" si="14"/>
        <v>0</v>
      </c>
      <c r="AB12" s="15"/>
      <c r="AC12" s="16">
        <f t="shared" si="15"/>
        <v>0</v>
      </c>
      <c r="AD12" s="15"/>
      <c r="AE12" s="16">
        <f t="shared" si="16"/>
        <v>0</v>
      </c>
      <c r="AF12" s="15"/>
      <c r="AG12" s="16">
        <f t="shared" si="17"/>
        <v>0</v>
      </c>
      <c r="AH12" s="15"/>
      <c r="AI12" s="16">
        <f t="shared" si="18"/>
        <v>0</v>
      </c>
      <c r="AJ12" s="15"/>
      <c r="AK12" s="16">
        <f t="shared" si="19"/>
        <v>0</v>
      </c>
      <c r="AL12" s="15"/>
      <c r="AM12" s="16">
        <f t="shared" si="20"/>
        <v>0</v>
      </c>
      <c r="AN12" s="15"/>
      <c r="AO12" s="16">
        <f t="shared" si="21"/>
        <v>0</v>
      </c>
      <c r="AP12" s="15"/>
      <c r="AQ12" s="16">
        <f t="shared" si="22"/>
        <v>0</v>
      </c>
      <c r="AR12" s="15"/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/>
      <c r="AY12" s="16">
        <f t="shared" si="26"/>
        <v>0</v>
      </c>
      <c r="AZ12" s="15"/>
      <c r="BA12" s="16">
        <f t="shared" si="27"/>
        <v>0</v>
      </c>
      <c r="BB12" s="15"/>
      <c r="BC12" s="16">
        <f t="shared" si="28"/>
        <v>0</v>
      </c>
      <c r="BD12" s="15"/>
      <c r="BE12" s="16">
        <f t="shared" si="29"/>
        <v>0</v>
      </c>
      <c r="BF12" s="15"/>
      <c r="BG12" s="16">
        <f t="shared" si="30"/>
        <v>0</v>
      </c>
      <c r="BH12" s="15"/>
      <c r="BI12" s="16">
        <f t="shared" si="31"/>
        <v>0</v>
      </c>
      <c r="BJ12" s="15"/>
      <c r="BK12" s="16">
        <f t="shared" si="32"/>
        <v>0</v>
      </c>
      <c r="BL12" s="15"/>
      <c r="BM12" s="16">
        <f t="shared" si="0"/>
        <v>0</v>
      </c>
      <c r="BN12" s="15"/>
      <c r="BO12" s="16">
        <f t="shared" si="33"/>
        <v>0</v>
      </c>
      <c r="BP12" s="15"/>
      <c r="BQ12" s="16">
        <f t="shared" si="34"/>
        <v>0</v>
      </c>
      <c r="BR12" s="22">
        <f t="shared" si="1"/>
        <v>0</v>
      </c>
      <c r="BS12" s="55"/>
      <c r="BT12">
        <v>10</v>
      </c>
      <c r="BU12" s="47">
        <f t="shared" si="35"/>
        <v>0</v>
      </c>
      <c r="BV12" s="47">
        <f t="shared" si="36"/>
        <v>0</v>
      </c>
      <c r="BW12" s="47">
        <f t="shared" si="37"/>
        <v>0</v>
      </c>
      <c r="BX12" s="47">
        <f>BU12+BV12+BW12</f>
        <v>0</v>
      </c>
    </row>
    <row r="13" spans="1:76" ht="15" thickBot="1" x14ac:dyDescent="0.35">
      <c r="A13" s="14" t="s">
        <v>45</v>
      </c>
      <c r="B13" s="15">
        <v>1</v>
      </c>
      <c r="C13" s="16">
        <f t="shared" si="2"/>
        <v>71</v>
      </c>
      <c r="D13" s="15">
        <v>4</v>
      </c>
      <c r="E13" s="16">
        <f t="shared" si="3"/>
        <v>108</v>
      </c>
      <c r="F13" s="15">
        <v>0</v>
      </c>
      <c r="G13" s="16">
        <f t="shared" si="4"/>
        <v>0</v>
      </c>
      <c r="H13" s="15">
        <v>1</v>
      </c>
      <c r="I13" s="16">
        <f t="shared" si="5"/>
        <v>70</v>
      </c>
      <c r="J13" s="15"/>
      <c r="K13" s="16">
        <f t="shared" si="6"/>
        <v>0</v>
      </c>
      <c r="L13" s="15">
        <v>0</v>
      </c>
      <c r="M13" s="16">
        <f t="shared" ref="M13:M33" si="39">$L$2*L13</f>
        <v>0</v>
      </c>
      <c r="N13" s="15">
        <v>0</v>
      </c>
      <c r="O13" s="16">
        <f t="shared" si="8"/>
        <v>0</v>
      </c>
      <c r="P13" s="15">
        <v>0</v>
      </c>
      <c r="Q13" s="16">
        <f t="shared" si="9"/>
        <v>0</v>
      </c>
      <c r="R13" s="15">
        <v>0</v>
      </c>
      <c r="S13" s="16">
        <f t="shared" si="10"/>
        <v>0</v>
      </c>
      <c r="T13" s="15">
        <v>4</v>
      </c>
      <c r="U13" s="16">
        <f t="shared" si="11"/>
        <v>560</v>
      </c>
      <c r="V13" s="15">
        <v>2</v>
      </c>
      <c r="W13" s="16">
        <f t="shared" si="12"/>
        <v>130</v>
      </c>
      <c r="X13" s="15">
        <v>9</v>
      </c>
      <c r="Y13" s="16">
        <f t="shared" si="13"/>
        <v>648</v>
      </c>
      <c r="Z13" s="15">
        <v>0</v>
      </c>
      <c r="AA13" s="16">
        <f t="shared" si="14"/>
        <v>0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0</v>
      </c>
      <c r="AI13" s="16">
        <f t="shared" si="18"/>
        <v>0</v>
      </c>
      <c r="AJ13" s="15">
        <v>0</v>
      </c>
      <c r="AK13" s="16">
        <f t="shared" si="19"/>
        <v>0</v>
      </c>
      <c r="AL13" s="15">
        <v>1</v>
      </c>
      <c r="AM13" s="16">
        <f t="shared" si="20"/>
        <v>139</v>
      </c>
      <c r="AN13" s="15">
        <v>0</v>
      </c>
      <c r="AO13" s="16">
        <f t="shared" si="21"/>
        <v>0</v>
      </c>
      <c r="AP13" s="15">
        <v>0</v>
      </c>
      <c r="AQ13" s="16">
        <f t="shared" si="22"/>
        <v>0</v>
      </c>
      <c r="AR13" s="15">
        <v>1</v>
      </c>
      <c r="AS13" s="16">
        <f t="shared" si="23"/>
        <v>47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0</v>
      </c>
      <c r="BG13" s="16">
        <f t="shared" si="30"/>
        <v>0</v>
      </c>
      <c r="BH13" s="15">
        <v>0</v>
      </c>
      <c r="BI13" s="16">
        <f t="shared" si="31"/>
        <v>0</v>
      </c>
      <c r="BJ13" s="15">
        <v>0</v>
      </c>
      <c r="BK13" s="16">
        <f t="shared" si="32"/>
        <v>0</v>
      </c>
      <c r="BL13" s="15">
        <v>0</v>
      </c>
      <c r="BM13" s="16">
        <f t="shared" si="0"/>
        <v>0</v>
      </c>
      <c r="BN13" s="15">
        <v>0</v>
      </c>
      <c r="BO13" s="16">
        <f t="shared" si="33"/>
        <v>0</v>
      </c>
      <c r="BP13" s="15">
        <v>1</v>
      </c>
      <c r="BQ13" s="16">
        <f t="shared" si="34"/>
        <v>65</v>
      </c>
      <c r="BR13" s="22">
        <f t="shared" si="1"/>
        <v>1838</v>
      </c>
      <c r="BS13" s="55">
        <v>20</v>
      </c>
      <c r="BT13">
        <v>11</v>
      </c>
      <c r="BU13" s="47">
        <f t="shared" si="35"/>
        <v>1467.1136653895276</v>
      </c>
      <c r="BV13" s="47">
        <f t="shared" si="36"/>
        <v>117.36909323116221</v>
      </c>
      <c r="BW13" s="47">
        <f t="shared" si="37"/>
        <v>253.51724137931038</v>
      </c>
      <c r="BX13" s="47">
        <f t="shared" si="38"/>
        <v>1838.0000000000002</v>
      </c>
    </row>
    <row r="14" spans="1:76" ht="15" thickBot="1" x14ac:dyDescent="0.35">
      <c r="A14" s="14" t="s">
        <v>46</v>
      </c>
      <c r="B14" s="15">
        <v>1</v>
      </c>
      <c r="C14" s="16">
        <f t="shared" si="2"/>
        <v>71</v>
      </c>
      <c r="D14" s="15">
        <v>1</v>
      </c>
      <c r="E14" s="16">
        <f t="shared" si="3"/>
        <v>27</v>
      </c>
      <c r="F14" s="15">
        <v>1</v>
      </c>
      <c r="G14" s="16">
        <f t="shared" si="4"/>
        <v>54</v>
      </c>
      <c r="H14" s="15">
        <v>1</v>
      </c>
      <c r="I14" s="16">
        <f t="shared" si="5"/>
        <v>70</v>
      </c>
      <c r="J14" s="15"/>
      <c r="K14" s="16">
        <f t="shared" si="6"/>
        <v>0</v>
      </c>
      <c r="L14" s="15">
        <v>2</v>
      </c>
      <c r="M14" s="16">
        <f t="shared" si="39"/>
        <v>142</v>
      </c>
      <c r="N14" s="15">
        <v>2</v>
      </c>
      <c r="O14" s="16">
        <f t="shared" si="8"/>
        <v>256</v>
      </c>
      <c r="P14" s="15">
        <v>0</v>
      </c>
      <c r="Q14" s="16">
        <f t="shared" si="9"/>
        <v>0</v>
      </c>
      <c r="R14" s="15">
        <v>0</v>
      </c>
      <c r="S14" s="16">
        <f t="shared" si="10"/>
        <v>0</v>
      </c>
      <c r="T14" s="15">
        <v>2</v>
      </c>
      <c r="U14" s="16">
        <f t="shared" si="11"/>
        <v>280</v>
      </c>
      <c r="V14" s="15">
        <v>1</v>
      </c>
      <c r="W14" s="16">
        <f t="shared" si="12"/>
        <v>65</v>
      </c>
      <c r="X14" s="15">
        <v>0</v>
      </c>
      <c r="Y14" s="16">
        <f t="shared" si="13"/>
        <v>0</v>
      </c>
      <c r="Z14" s="15">
        <v>0</v>
      </c>
      <c r="AA14" s="16">
        <f t="shared" si="14"/>
        <v>0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0</v>
      </c>
      <c r="AG14" s="16">
        <f t="shared" si="17"/>
        <v>0</v>
      </c>
      <c r="AH14" s="15">
        <v>0</v>
      </c>
      <c r="AI14" s="16">
        <f t="shared" si="18"/>
        <v>0</v>
      </c>
      <c r="AJ14" s="15">
        <v>0</v>
      </c>
      <c r="AK14" s="16">
        <f t="shared" si="19"/>
        <v>0</v>
      </c>
      <c r="AL14" s="15">
        <v>0</v>
      </c>
      <c r="AM14" s="16">
        <f t="shared" si="20"/>
        <v>0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si="26"/>
        <v>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0</v>
      </c>
      <c r="BE14" s="16">
        <f t="shared" si="29"/>
        <v>0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0</v>
      </c>
      <c r="BO14" s="16">
        <f t="shared" si="33"/>
        <v>0</v>
      </c>
      <c r="BP14" s="15">
        <v>1</v>
      </c>
      <c r="BQ14" s="16">
        <f t="shared" si="34"/>
        <v>65</v>
      </c>
      <c r="BR14" s="22">
        <f t="shared" si="1"/>
        <v>1030</v>
      </c>
      <c r="BS14" s="55">
        <v>11</v>
      </c>
      <c r="BT14">
        <v>12</v>
      </c>
      <c r="BU14" s="47">
        <f t="shared" si="35"/>
        <v>822.15836526181363</v>
      </c>
      <c r="BV14" s="47">
        <f t="shared" si="36"/>
        <v>65.77266922094509</v>
      </c>
      <c r="BW14" s="47">
        <f t="shared" si="37"/>
        <v>142.06896551724139</v>
      </c>
      <c r="BX14" s="47">
        <f t="shared" si="38"/>
        <v>1030</v>
      </c>
    </row>
    <row r="15" spans="1:76" ht="15" thickBot="1" x14ac:dyDescent="0.35">
      <c r="A15" s="14" t="s">
        <v>47</v>
      </c>
      <c r="B15" s="15">
        <v>2</v>
      </c>
      <c r="C15" s="16">
        <f t="shared" si="2"/>
        <v>142</v>
      </c>
      <c r="D15" s="15">
        <v>1</v>
      </c>
      <c r="E15" s="16">
        <f t="shared" si="3"/>
        <v>27</v>
      </c>
      <c r="F15" s="15">
        <v>0</v>
      </c>
      <c r="G15" s="16">
        <f t="shared" si="4"/>
        <v>0</v>
      </c>
      <c r="H15" s="15">
        <v>3</v>
      </c>
      <c r="I15" s="16">
        <f t="shared" si="5"/>
        <v>210</v>
      </c>
      <c r="J15" s="15"/>
      <c r="K15" s="16">
        <f t="shared" si="6"/>
        <v>0</v>
      </c>
      <c r="L15" s="15">
        <v>6</v>
      </c>
      <c r="M15" s="16">
        <f t="shared" si="39"/>
        <v>426</v>
      </c>
      <c r="N15" s="15">
        <v>0</v>
      </c>
      <c r="O15" s="16">
        <f t="shared" si="8"/>
        <v>0</v>
      </c>
      <c r="P15" s="15">
        <v>0</v>
      </c>
      <c r="Q15" s="16">
        <f t="shared" si="9"/>
        <v>0</v>
      </c>
      <c r="R15" s="15">
        <v>2</v>
      </c>
      <c r="S15" s="16">
        <f t="shared" si="10"/>
        <v>290</v>
      </c>
      <c r="T15" s="15">
        <v>1</v>
      </c>
      <c r="U15" s="16">
        <f t="shared" si="11"/>
        <v>140</v>
      </c>
      <c r="V15" s="15">
        <v>0</v>
      </c>
      <c r="W15" s="16">
        <f t="shared" si="12"/>
        <v>0</v>
      </c>
      <c r="X15" s="15">
        <v>6</v>
      </c>
      <c r="Y15" s="16">
        <f t="shared" si="13"/>
        <v>432</v>
      </c>
      <c r="Z15" s="15">
        <v>0</v>
      </c>
      <c r="AA15" s="16">
        <f t="shared" si="14"/>
        <v>0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1</v>
      </c>
      <c r="AI15" s="16">
        <f t="shared" si="18"/>
        <v>180</v>
      </c>
      <c r="AJ15" s="15">
        <v>0</v>
      </c>
      <c r="AK15" s="16">
        <f t="shared" si="19"/>
        <v>0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0</v>
      </c>
      <c r="AQ15" s="16">
        <f t="shared" si="22"/>
        <v>0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0</v>
      </c>
      <c r="BA15" s="16">
        <f t="shared" si="27"/>
        <v>0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0</v>
      </c>
      <c r="BI15" s="16">
        <f t="shared" si="31"/>
        <v>0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0</v>
      </c>
      <c r="BQ15" s="16">
        <f t="shared" si="34"/>
        <v>0</v>
      </c>
      <c r="BR15" s="22">
        <f t="shared" si="1"/>
        <v>1847</v>
      </c>
      <c r="BS15" s="55">
        <v>16</v>
      </c>
      <c r="BT15">
        <v>13</v>
      </c>
      <c r="BU15" s="47">
        <f t="shared" si="35"/>
        <v>1474.2975734355043</v>
      </c>
      <c r="BV15" s="47">
        <f t="shared" si="36"/>
        <v>117.94380587484035</v>
      </c>
      <c r="BW15" s="47">
        <f t="shared" si="37"/>
        <v>254.75862068965515</v>
      </c>
      <c r="BX15" s="47">
        <f t="shared" si="38"/>
        <v>1846.9999999999998</v>
      </c>
    </row>
    <row r="16" spans="1:76" ht="15" thickBot="1" x14ac:dyDescent="0.35">
      <c r="A16" s="14" t="s">
        <v>48</v>
      </c>
      <c r="B16" s="15">
        <v>0</v>
      </c>
      <c r="C16" s="16">
        <f t="shared" si="2"/>
        <v>0</v>
      </c>
      <c r="D16" s="15">
        <v>6</v>
      </c>
      <c r="E16" s="16">
        <f t="shared" si="3"/>
        <v>162</v>
      </c>
      <c r="F16" s="15">
        <v>2</v>
      </c>
      <c r="G16" s="16">
        <f t="shared" si="4"/>
        <v>108</v>
      </c>
      <c r="H16" s="15">
        <v>3</v>
      </c>
      <c r="I16" s="16">
        <f t="shared" si="5"/>
        <v>210</v>
      </c>
      <c r="J16" s="15"/>
      <c r="K16" s="16">
        <f t="shared" si="6"/>
        <v>0</v>
      </c>
      <c r="L16" s="15">
        <v>9</v>
      </c>
      <c r="M16" s="16">
        <f t="shared" si="39"/>
        <v>639</v>
      </c>
      <c r="N16" s="15">
        <v>0</v>
      </c>
      <c r="O16" s="16">
        <f t="shared" si="8"/>
        <v>0</v>
      </c>
      <c r="P16" s="15">
        <v>3</v>
      </c>
      <c r="Q16" s="16">
        <f t="shared" si="9"/>
        <v>414</v>
      </c>
      <c r="R16" s="15">
        <v>0</v>
      </c>
      <c r="S16" s="16">
        <f t="shared" si="10"/>
        <v>0</v>
      </c>
      <c r="T16" s="15">
        <v>2</v>
      </c>
      <c r="U16" s="16">
        <f t="shared" si="11"/>
        <v>280</v>
      </c>
      <c r="V16" s="15">
        <v>0</v>
      </c>
      <c r="W16" s="16">
        <f t="shared" si="12"/>
        <v>0</v>
      </c>
      <c r="X16" s="15">
        <v>1</v>
      </c>
      <c r="Y16" s="16">
        <f t="shared" si="13"/>
        <v>72</v>
      </c>
      <c r="Z16" s="15">
        <v>1</v>
      </c>
      <c r="AA16" s="16">
        <f t="shared" si="14"/>
        <v>88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0</v>
      </c>
      <c r="AK16" s="16">
        <f t="shared" si="19"/>
        <v>0</v>
      </c>
      <c r="AL16" s="15">
        <v>0</v>
      </c>
      <c r="AM16" s="16">
        <f t="shared" si="20"/>
        <v>0</v>
      </c>
      <c r="AN16" s="15">
        <v>0</v>
      </c>
      <c r="AO16" s="16">
        <f t="shared" si="21"/>
        <v>0</v>
      </c>
      <c r="AP16" s="15">
        <v>0</v>
      </c>
      <c r="AQ16" s="16">
        <f t="shared" si="22"/>
        <v>0</v>
      </c>
      <c r="AR16" s="15">
        <v>0</v>
      </c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0</v>
      </c>
      <c r="BI16" s="16">
        <f t="shared" si="31"/>
        <v>0</v>
      </c>
      <c r="BJ16" s="15">
        <v>0</v>
      </c>
      <c r="BK16" s="16">
        <f t="shared" si="32"/>
        <v>0</v>
      </c>
      <c r="BL16" s="15">
        <v>0</v>
      </c>
      <c r="BM16" s="16">
        <f t="shared" si="0"/>
        <v>0</v>
      </c>
      <c r="BN16" s="15">
        <v>0</v>
      </c>
      <c r="BO16" s="16">
        <f t="shared" si="33"/>
        <v>0</v>
      </c>
      <c r="BP16" s="15">
        <v>0</v>
      </c>
      <c r="BQ16" s="16">
        <f t="shared" si="34"/>
        <v>0</v>
      </c>
      <c r="BR16" s="22">
        <f t="shared" si="1"/>
        <v>1973</v>
      </c>
      <c r="BS16" s="55">
        <v>19</v>
      </c>
      <c r="BT16">
        <v>14</v>
      </c>
      <c r="BU16" s="47">
        <f t="shared" si="35"/>
        <v>1574.8722860791827</v>
      </c>
      <c r="BV16" s="47">
        <f t="shared" si="36"/>
        <v>125.98978288633462</v>
      </c>
      <c r="BW16" s="47">
        <f t="shared" si="37"/>
        <v>272.13793103448273</v>
      </c>
      <c r="BX16" s="47">
        <f t="shared" si="38"/>
        <v>1973</v>
      </c>
    </row>
    <row r="17" spans="1:76" ht="15" thickBot="1" x14ac:dyDescent="0.35">
      <c r="A17" s="14" t="s">
        <v>49</v>
      </c>
      <c r="B17" s="15">
        <v>1</v>
      </c>
      <c r="C17" s="16">
        <f t="shared" si="2"/>
        <v>71</v>
      </c>
      <c r="D17" s="15">
        <v>5</v>
      </c>
      <c r="E17" s="16">
        <f t="shared" si="3"/>
        <v>135</v>
      </c>
      <c r="F17" s="15">
        <v>0</v>
      </c>
      <c r="G17" s="16">
        <f t="shared" si="4"/>
        <v>0</v>
      </c>
      <c r="H17" s="15">
        <v>1</v>
      </c>
      <c r="I17" s="16">
        <f t="shared" si="5"/>
        <v>70</v>
      </c>
      <c r="J17" s="15"/>
      <c r="K17" s="16">
        <f t="shared" si="6"/>
        <v>0</v>
      </c>
      <c r="L17" s="15">
        <v>4</v>
      </c>
      <c r="M17" s="16">
        <f t="shared" si="39"/>
        <v>284</v>
      </c>
      <c r="N17" s="15">
        <v>0</v>
      </c>
      <c r="O17" s="16">
        <f t="shared" si="8"/>
        <v>0</v>
      </c>
      <c r="P17" s="15">
        <v>0</v>
      </c>
      <c r="Q17" s="16">
        <f t="shared" si="9"/>
        <v>0</v>
      </c>
      <c r="R17" s="15">
        <v>0</v>
      </c>
      <c r="S17" s="16">
        <f t="shared" si="10"/>
        <v>0</v>
      </c>
      <c r="T17" s="15">
        <v>1</v>
      </c>
      <c r="U17" s="16">
        <f t="shared" si="11"/>
        <v>140</v>
      </c>
      <c r="V17" s="15">
        <v>1</v>
      </c>
      <c r="W17" s="16">
        <f t="shared" si="12"/>
        <v>65</v>
      </c>
      <c r="X17" s="15">
        <v>2</v>
      </c>
      <c r="Y17" s="16">
        <f t="shared" si="13"/>
        <v>144</v>
      </c>
      <c r="Z17" s="15">
        <v>5</v>
      </c>
      <c r="AA17" s="16">
        <f t="shared" si="14"/>
        <v>440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0</v>
      </c>
      <c r="AI17" s="16">
        <f t="shared" si="18"/>
        <v>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0</v>
      </c>
      <c r="AQ17" s="16">
        <f t="shared" si="22"/>
        <v>0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5</v>
      </c>
      <c r="BI17" s="16">
        <f t="shared" si="31"/>
        <v>5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22">
        <f t="shared" si="1"/>
        <v>1354</v>
      </c>
      <c r="BS17" s="55">
        <v>12</v>
      </c>
      <c r="BT17">
        <v>15</v>
      </c>
      <c r="BU17" s="47">
        <f t="shared" si="35"/>
        <v>1080.7790549169861</v>
      </c>
      <c r="BV17" s="47">
        <f t="shared" si="36"/>
        <v>86.462324393358884</v>
      </c>
      <c r="BW17" s="47">
        <f t="shared" si="37"/>
        <v>186.75862068965517</v>
      </c>
      <c r="BX17" s="47">
        <f t="shared" si="38"/>
        <v>1354</v>
      </c>
    </row>
    <row r="18" spans="1:76" ht="15" thickBot="1" x14ac:dyDescent="0.35">
      <c r="A18" s="14" t="s">
        <v>50</v>
      </c>
      <c r="B18" s="15">
        <v>2</v>
      </c>
      <c r="C18" s="16">
        <f t="shared" si="2"/>
        <v>142</v>
      </c>
      <c r="D18" s="15">
        <v>3</v>
      </c>
      <c r="E18" s="16">
        <f t="shared" si="3"/>
        <v>81</v>
      </c>
      <c r="F18" s="15">
        <v>0</v>
      </c>
      <c r="G18" s="16">
        <f t="shared" si="4"/>
        <v>0</v>
      </c>
      <c r="H18" s="15">
        <v>2</v>
      </c>
      <c r="I18" s="16">
        <f t="shared" si="5"/>
        <v>140</v>
      </c>
      <c r="J18" s="15"/>
      <c r="K18" s="16">
        <f t="shared" si="6"/>
        <v>0</v>
      </c>
      <c r="L18" s="15">
        <v>2</v>
      </c>
      <c r="M18" s="16">
        <f t="shared" si="39"/>
        <v>142</v>
      </c>
      <c r="N18" s="15">
        <v>2</v>
      </c>
      <c r="O18" s="16">
        <f t="shared" si="8"/>
        <v>256</v>
      </c>
      <c r="P18" s="15">
        <v>0</v>
      </c>
      <c r="Q18" s="16">
        <f t="shared" si="9"/>
        <v>0</v>
      </c>
      <c r="R18" s="15">
        <v>0</v>
      </c>
      <c r="S18" s="16">
        <f t="shared" si="10"/>
        <v>0</v>
      </c>
      <c r="T18" s="15">
        <v>1</v>
      </c>
      <c r="U18" s="16">
        <f t="shared" si="11"/>
        <v>140</v>
      </c>
      <c r="V18" s="15">
        <v>1</v>
      </c>
      <c r="W18" s="16">
        <f t="shared" si="12"/>
        <v>65</v>
      </c>
      <c r="X18" s="15">
        <v>11</v>
      </c>
      <c r="Y18" s="16">
        <f t="shared" si="13"/>
        <v>792</v>
      </c>
      <c r="Z18" s="15">
        <v>0</v>
      </c>
      <c r="AA18" s="16">
        <f t="shared" si="14"/>
        <v>0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0</v>
      </c>
      <c r="AG18" s="16">
        <f t="shared" si="17"/>
        <v>0</v>
      </c>
      <c r="AH18" s="15">
        <v>0</v>
      </c>
      <c r="AI18" s="16">
        <f t="shared" si="18"/>
        <v>0</v>
      </c>
      <c r="AJ18" s="15">
        <v>2</v>
      </c>
      <c r="AK18" s="16">
        <f t="shared" si="19"/>
        <v>290</v>
      </c>
      <c r="AL18" s="15">
        <v>0</v>
      </c>
      <c r="AM18" s="16">
        <f t="shared" si="20"/>
        <v>0</v>
      </c>
      <c r="AN18" s="15">
        <v>0</v>
      </c>
      <c r="AO18" s="16">
        <f t="shared" si="21"/>
        <v>0</v>
      </c>
      <c r="AP18" s="15">
        <v>0</v>
      </c>
      <c r="AQ18" s="16">
        <f t="shared" si="22"/>
        <v>0</v>
      </c>
      <c r="AR18" s="15">
        <v>0</v>
      </c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26"/>
        <v>0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0</v>
      </c>
      <c r="BE18" s="16">
        <f t="shared" si="29"/>
        <v>0</v>
      </c>
      <c r="BF18" s="15">
        <v>0</v>
      </c>
      <c r="BG18" s="16">
        <f t="shared" si="30"/>
        <v>0</v>
      </c>
      <c r="BH18" s="15">
        <v>72</v>
      </c>
      <c r="BI18" s="16">
        <f t="shared" si="31"/>
        <v>72</v>
      </c>
      <c r="BJ18" s="15">
        <v>0</v>
      </c>
      <c r="BK18" s="16">
        <f t="shared" si="32"/>
        <v>0</v>
      </c>
      <c r="BL18" s="15">
        <v>0</v>
      </c>
      <c r="BM18" s="16">
        <f t="shared" si="0"/>
        <v>0</v>
      </c>
      <c r="BN18" s="15">
        <v>0</v>
      </c>
      <c r="BO18" s="16">
        <f t="shared" si="33"/>
        <v>0</v>
      </c>
      <c r="BP18" s="15">
        <v>0</v>
      </c>
      <c r="BQ18" s="16">
        <f t="shared" si="34"/>
        <v>0</v>
      </c>
      <c r="BR18" s="22">
        <f t="shared" si="1"/>
        <v>2120</v>
      </c>
      <c r="BS18" s="55">
        <v>20</v>
      </c>
      <c r="BT18">
        <v>16</v>
      </c>
      <c r="BU18" s="47">
        <f t="shared" si="35"/>
        <v>1692.2094508301404</v>
      </c>
      <c r="BV18" s="47">
        <f t="shared" si="36"/>
        <v>135.37675606641125</v>
      </c>
      <c r="BW18" s="47">
        <f t="shared" si="37"/>
        <v>292.41379310344826</v>
      </c>
      <c r="BX18" s="47">
        <f t="shared" si="38"/>
        <v>2120</v>
      </c>
    </row>
    <row r="19" spans="1:76" ht="15" thickBot="1" x14ac:dyDescent="0.35">
      <c r="A19" s="14" t="s">
        <v>51</v>
      </c>
      <c r="B19" s="15"/>
      <c r="C19" s="16">
        <f t="shared" si="2"/>
        <v>0</v>
      </c>
      <c r="D19" s="15"/>
      <c r="E19" s="16">
        <f t="shared" si="3"/>
        <v>0</v>
      </c>
      <c r="F19" s="15"/>
      <c r="G19" s="16">
        <f t="shared" si="4"/>
        <v>0</v>
      </c>
      <c r="H19" s="15"/>
      <c r="I19" s="16">
        <f t="shared" si="5"/>
        <v>0</v>
      </c>
      <c r="J19" s="15"/>
      <c r="K19" s="16">
        <f t="shared" si="6"/>
        <v>0</v>
      </c>
      <c r="L19" s="15"/>
      <c r="M19" s="16">
        <f t="shared" si="39"/>
        <v>0</v>
      </c>
      <c r="N19" s="15"/>
      <c r="O19" s="16">
        <f t="shared" si="8"/>
        <v>0</v>
      </c>
      <c r="P19" s="15"/>
      <c r="Q19" s="16">
        <f t="shared" si="9"/>
        <v>0</v>
      </c>
      <c r="R19" s="15"/>
      <c r="S19" s="16">
        <f t="shared" si="10"/>
        <v>0</v>
      </c>
      <c r="T19" s="15"/>
      <c r="U19" s="16">
        <f t="shared" si="11"/>
        <v>0</v>
      </c>
      <c r="V19" s="15"/>
      <c r="W19" s="16">
        <f t="shared" si="12"/>
        <v>0</v>
      </c>
      <c r="X19" s="15"/>
      <c r="Y19" s="16">
        <f t="shared" si="13"/>
        <v>0</v>
      </c>
      <c r="Z19" s="15"/>
      <c r="AA19" s="16">
        <f t="shared" si="14"/>
        <v>0</v>
      </c>
      <c r="AB19" s="15"/>
      <c r="AC19" s="16">
        <f t="shared" si="15"/>
        <v>0</v>
      </c>
      <c r="AD19" s="15"/>
      <c r="AE19" s="16">
        <f t="shared" si="16"/>
        <v>0</v>
      </c>
      <c r="AF19" s="15"/>
      <c r="AG19" s="16">
        <f t="shared" si="17"/>
        <v>0</v>
      </c>
      <c r="AH19" s="15"/>
      <c r="AI19" s="16">
        <f t="shared" si="18"/>
        <v>0</v>
      </c>
      <c r="AJ19" s="15"/>
      <c r="AK19" s="16">
        <f t="shared" si="19"/>
        <v>0</v>
      </c>
      <c r="AL19" s="15"/>
      <c r="AM19" s="16">
        <f t="shared" si="20"/>
        <v>0</v>
      </c>
      <c r="AN19" s="15"/>
      <c r="AO19" s="16">
        <f t="shared" si="21"/>
        <v>0</v>
      </c>
      <c r="AP19" s="15"/>
      <c r="AQ19" s="16">
        <f t="shared" si="22"/>
        <v>0</v>
      </c>
      <c r="AR19" s="15"/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/>
      <c r="AY19" s="16">
        <f t="shared" si="26"/>
        <v>0</v>
      </c>
      <c r="AZ19" s="15"/>
      <c r="BA19" s="16">
        <f t="shared" si="27"/>
        <v>0</v>
      </c>
      <c r="BB19" s="15"/>
      <c r="BC19" s="16">
        <f t="shared" si="28"/>
        <v>0</v>
      </c>
      <c r="BD19" s="15"/>
      <c r="BE19" s="16">
        <f t="shared" si="29"/>
        <v>0</v>
      </c>
      <c r="BF19" s="15"/>
      <c r="BG19" s="16">
        <f t="shared" si="30"/>
        <v>0</v>
      </c>
      <c r="BH19" s="15"/>
      <c r="BI19" s="16">
        <f t="shared" si="31"/>
        <v>0</v>
      </c>
      <c r="BJ19" s="15"/>
      <c r="BK19" s="16">
        <f t="shared" si="32"/>
        <v>0</v>
      </c>
      <c r="BL19" s="15"/>
      <c r="BM19" s="16">
        <f t="shared" si="0"/>
        <v>0</v>
      </c>
      <c r="BN19" s="15"/>
      <c r="BO19" s="16">
        <f t="shared" si="33"/>
        <v>0</v>
      </c>
      <c r="BP19" s="15"/>
      <c r="BQ19" s="16">
        <f t="shared" si="34"/>
        <v>0</v>
      </c>
      <c r="BR19" s="22">
        <f t="shared" si="1"/>
        <v>0</v>
      </c>
      <c r="BS19" s="55"/>
      <c r="BT19">
        <v>17</v>
      </c>
      <c r="BU19" s="47">
        <f t="shared" si="35"/>
        <v>0</v>
      </c>
      <c r="BV19" s="47">
        <f t="shared" si="36"/>
        <v>0</v>
      </c>
      <c r="BW19" s="47">
        <f t="shared" si="37"/>
        <v>0</v>
      </c>
      <c r="BX19" s="47">
        <f t="shared" si="38"/>
        <v>0</v>
      </c>
    </row>
    <row r="20" spans="1:76" ht="15" thickBot="1" x14ac:dyDescent="0.35">
      <c r="A20" s="14" t="s">
        <v>52</v>
      </c>
      <c r="B20" s="15">
        <v>2</v>
      </c>
      <c r="C20" s="16">
        <f t="shared" si="2"/>
        <v>142</v>
      </c>
      <c r="D20" s="15">
        <v>3</v>
      </c>
      <c r="E20" s="16">
        <f t="shared" si="3"/>
        <v>81</v>
      </c>
      <c r="F20" s="15">
        <v>0</v>
      </c>
      <c r="G20" s="16">
        <f t="shared" si="4"/>
        <v>0</v>
      </c>
      <c r="H20" s="15">
        <v>0</v>
      </c>
      <c r="I20" s="16">
        <f t="shared" si="5"/>
        <v>0</v>
      </c>
      <c r="J20" s="15"/>
      <c r="K20" s="16">
        <f t="shared" si="6"/>
        <v>0</v>
      </c>
      <c r="L20" s="15">
        <v>1</v>
      </c>
      <c r="M20" s="16">
        <f t="shared" si="39"/>
        <v>71</v>
      </c>
      <c r="N20" s="15">
        <v>0</v>
      </c>
      <c r="O20" s="16">
        <f t="shared" si="8"/>
        <v>0</v>
      </c>
      <c r="P20" s="15">
        <v>0</v>
      </c>
      <c r="Q20" s="16">
        <f t="shared" si="9"/>
        <v>0</v>
      </c>
      <c r="R20" s="15">
        <v>0</v>
      </c>
      <c r="S20" s="16">
        <f t="shared" si="10"/>
        <v>0</v>
      </c>
      <c r="T20" s="15">
        <v>1</v>
      </c>
      <c r="U20" s="16">
        <f t="shared" si="11"/>
        <v>140</v>
      </c>
      <c r="V20" s="15">
        <v>0</v>
      </c>
      <c r="W20" s="16">
        <f t="shared" si="12"/>
        <v>0</v>
      </c>
      <c r="X20" s="15">
        <v>0</v>
      </c>
      <c r="Y20" s="16">
        <f t="shared" si="13"/>
        <v>0</v>
      </c>
      <c r="Z20" s="15">
        <v>0</v>
      </c>
      <c r="AA20" s="16">
        <f t="shared" si="14"/>
        <v>0</v>
      </c>
      <c r="AB20" s="15">
        <v>0</v>
      </c>
      <c r="AC20" s="16">
        <f t="shared" si="15"/>
        <v>0</v>
      </c>
      <c r="AD20" s="15"/>
      <c r="AE20" s="16">
        <f t="shared" si="16"/>
        <v>0</v>
      </c>
      <c r="AF20" s="15">
        <v>0</v>
      </c>
      <c r="AG20" s="16">
        <f t="shared" si="17"/>
        <v>0</v>
      </c>
      <c r="AH20" s="15">
        <v>0</v>
      </c>
      <c r="AI20" s="16">
        <f t="shared" si="18"/>
        <v>0</v>
      </c>
      <c r="AJ20" s="15">
        <v>1</v>
      </c>
      <c r="AK20" s="16">
        <f t="shared" si="19"/>
        <v>145</v>
      </c>
      <c r="AL20" s="15">
        <v>0</v>
      </c>
      <c r="AM20" s="16">
        <f t="shared" si="20"/>
        <v>0</v>
      </c>
      <c r="AN20" s="15">
        <v>0</v>
      </c>
      <c r="AO20" s="16">
        <f t="shared" si="21"/>
        <v>0</v>
      </c>
      <c r="AP20" s="15">
        <v>0</v>
      </c>
      <c r="AQ20" s="16">
        <f t="shared" si="22"/>
        <v>0</v>
      </c>
      <c r="AR20" s="15">
        <v>0</v>
      </c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>
        <v>0</v>
      </c>
      <c r="AY20" s="16">
        <f t="shared" si="26"/>
        <v>0</v>
      </c>
      <c r="AZ20" s="15">
        <v>0</v>
      </c>
      <c r="BA20" s="16">
        <f t="shared" si="27"/>
        <v>0</v>
      </c>
      <c r="BB20" s="15">
        <v>0</v>
      </c>
      <c r="BC20" s="16">
        <f t="shared" si="28"/>
        <v>0</v>
      </c>
      <c r="BD20" s="15">
        <v>0</v>
      </c>
      <c r="BE20" s="16">
        <f t="shared" si="29"/>
        <v>0</v>
      </c>
      <c r="BF20" s="15">
        <v>0</v>
      </c>
      <c r="BG20" s="16">
        <f t="shared" si="30"/>
        <v>0</v>
      </c>
      <c r="BH20" s="15">
        <v>0</v>
      </c>
      <c r="BI20" s="16">
        <f t="shared" si="31"/>
        <v>0</v>
      </c>
      <c r="BJ20" s="15">
        <v>0</v>
      </c>
      <c r="BK20" s="16">
        <f t="shared" si="32"/>
        <v>0</v>
      </c>
      <c r="BL20" s="15">
        <v>0</v>
      </c>
      <c r="BM20" s="16">
        <f t="shared" si="0"/>
        <v>0</v>
      </c>
      <c r="BN20" s="15">
        <v>1</v>
      </c>
      <c r="BO20" s="16">
        <f t="shared" si="33"/>
        <v>65</v>
      </c>
      <c r="BP20" s="15">
        <v>0</v>
      </c>
      <c r="BQ20" s="16">
        <f t="shared" si="34"/>
        <v>0</v>
      </c>
      <c r="BR20" s="22">
        <f t="shared" si="1"/>
        <v>644</v>
      </c>
      <c r="BS20" s="55">
        <v>6</v>
      </c>
      <c r="BT20">
        <v>18</v>
      </c>
      <c r="BU20" s="47">
        <f t="shared" si="35"/>
        <v>514.04853128991067</v>
      </c>
      <c r="BV20" s="47">
        <f t="shared" si="36"/>
        <v>41.123882503192853</v>
      </c>
      <c r="BW20" s="47">
        <f t="shared" si="37"/>
        <v>88.827586206896555</v>
      </c>
      <c r="BX20" s="47">
        <f t="shared" si="38"/>
        <v>644</v>
      </c>
    </row>
    <row r="21" spans="1:76" ht="15" thickBot="1" x14ac:dyDescent="0.35">
      <c r="A21" s="14" t="s">
        <v>53</v>
      </c>
      <c r="B21" s="15">
        <v>0</v>
      </c>
      <c r="C21" s="16">
        <f t="shared" si="2"/>
        <v>0</v>
      </c>
      <c r="D21" s="15">
        <v>1</v>
      </c>
      <c r="E21" s="16">
        <f t="shared" si="3"/>
        <v>27</v>
      </c>
      <c r="F21" s="15">
        <v>2</v>
      </c>
      <c r="G21" s="16">
        <f t="shared" si="4"/>
        <v>108</v>
      </c>
      <c r="H21" s="15">
        <v>0</v>
      </c>
      <c r="I21" s="16">
        <f t="shared" si="5"/>
        <v>0</v>
      </c>
      <c r="J21" s="15"/>
      <c r="K21" s="16">
        <f t="shared" si="6"/>
        <v>0</v>
      </c>
      <c r="L21" s="15">
        <v>3</v>
      </c>
      <c r="M21" s="16">
        <f t="shared" si="39"/>
        <v>213</v>
      </c>
      <c r="N21" s="15">
        <v>0</v>
      </c>
      <c r="O21" s="16">
        <f t="shared" si="8"/>
        <v>0</v>
      </c>
      <c r="P21" s="15">
        <v>0</v>
      </c>
      <c r="Q21" s="16">
        <f t="shared" si="9"/>
        <v>0</v>
      </c>
      <c r="R21" s="15">
        <v>0</v>
      </c>
      <c r="S21" s="16">
        <f t="shared" si="10"/>
        <v>0</v>
      </c>
      <c r="T21" s="15">
        <v>0</v>
      </c>
      <c r="U21" s="16">
        <f t="shared" si="11"/>
        <v>0</v>
      </c>
      <c r="V21" s="15">
        <v>0</v>
      </c>
      <c r="W21" s="16">
        <f t="shared" si="12"/>
        <v>0</v>
      </c>
      <c r="X21" s="15">
        <v>0</v>
      </c>
      <c r="Y21" s="16">
        <f t="shared" si="13"/>
        <v>0</v>
      </c>
      <c r="Z21" s="15">
        <v>4</v>
      </c>
      <c r="AA21" s="16">
        <f t="shared" si="14"/>
        <v>352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0</v>
      </c>
      <c r="AG21" s="16">
        <f t="shared" si="17"/>
        <v>0</v>
      </c>
      <c r="AH21" s="15">
        <v>0</v>
      </c>
      <c r="AI21" s="16">
        <f t="shared" si="18"/>
        <v>0</v>
      </c>
      <c r="AJ21" s="15">
        <v>0</v>
      </c>
      <c r="AK21" s="16">
        <f t="shared" si="19"/>
        <v>0</v>
      </c>
      <c r="AL21" s="15">
        <v>0</v>
      </c>
      <c r="AM21" s="16">
        <f t="shared" si="20"/>
        <v>0</v>
      </c>
      <c r="AN21" s="15">
        <v>0</v>
      </c>
      <c r="AO21" s="16">
        <f t="shared" si="21"/>
        <v>0</v>
      </c>
      <c r="AP21" s="15">
        <v>0</v>
      </c>
      <c r="AQ21" s="16">
        <f t="shared" si="22"/>
        <v>0</v>
      </c>
      <c r="AR21" s="15">
        <v>0</v>
      </c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0</v>
      </c>
      <c r="AY21" s="16">
        <f t="shared" si="26"/>
        <v>0</v>
      </c>
      <c r="AZ21" s="15">
        <v>0</v>
      </c>
      <c r="BA21" s="16">
        <f t="shared" si="27"/>
        <v>0</v>
      </c>
      <c r="BB21" s="15">
        <v>0</v>
      </c>
      <c r="BC21" s="16">
        <f t="shared" si="28"/>
        <v>0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0</v>
      </c>
      <c r="BI21" s="16">
        <f t="shared" si="31"/>
        <v>0</v>
      </c>
      <c r="BJ21" s="15">
        <v>0</v>
      </c>
      <c r="BK21" s="16">
        <f t="shared" si="32"/>
        <v>0</v>
      </c>
      <c r="BL21" s="15">
        <v>0</v>
      </c>
      <c r="BM21" s="16">
        <f t="shared" si="0"/>
        <v>0</v>
      </c>
      <c r="BN21" s="15">
        <v>0</v>
      </c>
      <c r="BO21" s="16">
        <f t="shared" si="33"/>
        <v>0</v>
      </c>
      <c r="BP21" s="15">
        <v>0</v>
      </c>
      <c r="BQ21" s="16">
        <f t="shared" si="34"/>
        <v>0</v>
      </c>
      <c r="BR21" s="22">
        <f t="shared" si="1"/>
        <v>700</v>
      </c>
      <c r="BS21" s="55">
        <v>7</v>
      </c>
      <c r="BT21">
        <v>19</v>
      </c>
      <c r="BU21" s="47">
        <f t="shared" si="35"/>
        <v>558.74840357598987</v>
      </c>
      <c r="BV21" s="47">
        <f t="shared" si="36"/>
        <v>44.699872286079191</v>
      </c>
      <c r="BW21" s="47">
        <f t="shared" si="37"/>
        <v>96.551724137931046</v>
      </c>
      <c r="BX21" s="47">
        <f t="shared" si="38"/>
        <v>700.00000000000011</v>
      </c>
    </row>
    <row r="22" spans="1:76" ht="15" thickBot="1" x14ac:dyDescent="0.35">
      <c r="A22" s="14" t="s">
        <v>54</v>
      </c>
      <c r="B22" s="15">
        <v>1</v>
      </c>
      <c r="C22" s="16">
        <f t="shared" si="2"/>
        <v>71</v>
      </c>
      <c r="D22" s="15">
        <v>0</v>
      </c>
      <c r="E22" s="16">
        <f t="shared" si="3"/>
        <v>0</v>
      </c>
      <c r="F22" s="15">
        <v>0</v>
      </c>
      <c r="G22" s="16">
        <f t="shared" si="4"/>
        <v>0</v>
      </c>
      <c r="H22" s="15">
        <v>1</v>
      </c>
      <c r="I22" s="16">
        <f t="shared" si="5"/>
        <v>70</v>
      </c>
      <c r="J22" s="15"/>
      <c r="K22" s="16">
        <f t="shared" si="6"/>
        <v>0</v>
      </c>
      <c r="L22" s="15">
        <v>6</v>
      </c>
      <c r="M22" s="16">
        <f t="shared" si="39"/>
        <v>426</v>
      </c>
      <c r="N22" s="15">
        <v>0</v>
      </c>
      <c r="O22" s="16">
        <f t="shared" si="8"/>
        <v>0</v>
      </c>
      <c r="P22" s="15">
        <v>1</v>
      </c>
      <c r="Q22" s="16">
        <f t="shared" si="9"/>
        <v>138</v>
      </c>
      <c r="R22" s="15">
        <v>0</v>
      </c>
      <c r="S22" s="16">
        <f t="shared" si="10"/>
        <v>0</v>
      </c>
      <c r="T22" s="15">
        <v>3</v>
      </c>
      <c r="U22" s="16">
        <f t="shared" si="11"/>
        <v>420</v>
      </c>
      <c r="V22" s="15">
        <v>0</v>
      </c>
      <c r="W22" s="16">
        <f t="shared" si="12"/>
        <v>0</v>
      </c>
      <c r="X22" s="15">
        <v>3</v>
      </c>
      <c r="Y22" s="16">
        <f t="shared" si="13"/>
        <v>216</v>
      </c>
      <c r="Z22" s="15">
        <v>0</v>
      </c>
      <c r="AA22" s="16">
        <f t="shared" si="14"/>
        <v>0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0</v>
      </c>
      <c r="AK22" s="16">
        <f t="shared" si="19"/>
        <v>0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0</v>
      </c>
      <c r="BG22" s="16">
        <f t="shared" si="30"/>
        <v>0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0</v>
      </c>
      <c r="BO22" s="16">
        <f t="shared" si="33"/>
        <v>0</v>
      </c>
      <c r="BP22" s="15">
        <v>0</v>
      </c>
      <c r="BQ22" s="16">
        <f t="shared" si="34"/>
        <v>0</v>
      </c>
      <c r="BR22" s="22">
        <f t="shared" si="1"/>
        <v>1341</v>
      </c>
      <c r="BS22" s="55">
        <v>13</v>
      </c>
      <c r="BT22">
        <v>20</v>
      </c>
      <c r="BU22" s="47">
        <f t="shared" si="35"/>
        <v>1070.4022988505747</v>
      </c>
      <c r="BV22" s="47">
        <f t="shared" si="36"/>
        <v>85.632183908045974</v>
      </c>
      <c r="BW22" s="47">
        <f t="shared" si="37"/>
        <v>184.9655172413793</v>
      </c>
      <c r="BX22" s="47">
        <f t="shared" si="38"/>
        <v>1341</v>
      </c>
    </row>
    <row r="23" spans="1:76" ht="15" thickBot="1" x14ac:dyDescent="0.35">
      <c r="A23" s="14" t="s">
        <v>55</v>
      </c>
      <c r="B23" s="15">
        <v>0</v>
      </c>
      <c r="C23" s="16">
        <f t="shared" si="2"/>
        <v>0</v>
      </c>
      <c r="D23" s="15">
        <v>5</v>
      </c>
      <c r="E23" s="16">
        <f t="shared" si="3"/>
        <v>135</v>
      </c>
      <c r="F23" s="15">
        <v>1</v>
      </c>
      <c r="G23" s="16">
        <f t="shared" si="4"/>
        <v>54</v>
      </c>
      <c r="H23" s="15">
        <v>7</v>
      </c>
      <c r="I23" s="16">
        <f t="shared" si="5"/>
        <v>490</v>
      </c>
      <c r="J23" s="15"/>
      <c r="K23" s="16">
        <f t="shared" si="6"/>
        <v>0</v>
      </c>
      <c r="L23" s="15">
        <v>4</v>
      </c>
      <c r="M23" s="16">
        <f t="shared" si="39"/>
        <v>284</v>
      </c>
      <c r="N23" s="15">
        <v>0</v>
      </c>
      <c r="O23" s="16">
        <f t="shared" si="8"/>
        <v>0</v>
      </c>
      <c r="P23" s="15">
        <v>0</v>
      </c>
      <c r="Q23" s="16">
        <f t="shared" si="9"/>
        <v>0</v>
      </c>
      <c r="R23" s="15">
        <v>1</v>
      </c>
      <c r="S23" s="16">
        <f t="shared" si="10"/>
        <v>145</v>
      </c>
      <c r="T23" s="15">
        <v>3</v>
      </c>
      <c r="U23" s="16">
        <f t="shared" si="11"/>
        <v>420</v>
      </c>
      <c r="V23" s="15">
        <v>0</v>
      </c>
      <c r="W23" s="16">
        <f t="shared" si="12"/>
        <v>0</v>
      </c>
      <c r="X23" s="15">
        <v>1</v>
      </c>
      <c r="Y23" s="16">
        <f t="shared" si="13"/>
        <v>72</v>
      </c>
      <c r="Z23" s="15">
        <v>0</v>
      </c>
      <c r="AA23" s="16">
        <f t="shared" si="14"/>
        <v>0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0</v>
      </c>
      <c r="AK23" s="16">
        <f t="shared" si="19"/>
        <v>0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2</v>
      </c>
      <c r="AQ23" s="16">
        <f t="shared" si="22"/>
        <v>190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1790</v>
      </c>
      <c r="BS23" s="55">
        <v>15</v>
      </c>
      <c r="BT23">
        <v>21</v>
      </c>
      <c r="BU23" s="47">
        <f t="shared" si="35"/>
        <v>1428.7994891443168</v>
      </c>
      <c r="BV23" s="47">
        <f t="shared" si="36"/>
        <v>114.30395913154534</v>
      </c>
      <c r="BW23" s="47">
        <f t="shared" si="37"/>
        <v>246.89655172413794</v>
      </c>
      <c r="BX23" s="47">
        <f>BU23+BV23+BW23</f>
        <v>1790</v>
      </c>
    </row>
    <row r="24" spans="1:76" ht="15" thickBot="1" x14ac:dyDescent="0.35">
      <c r="A24" s="14" t="s">
        <v>56</v>
      </c>
      <c r="B24" s="15">
        <v>1</v>
      </c>
      <c r="C24" s="16">
        <f t="shared" si="2"/>
        <v>71</v>
      </c>
      <c r="D24" s="15">
        <v>4</v>
      </c>
      <c r="E24" s="16">
        <f t="shared" si="3"/>
        <v>108</v>
      </c>
      <c r="F24" s="15">
        <v>0</v>
      </c>
      <c r="G24" s="16">
        <f t="shared" si="4"/>
        <v>0</v>
      </c>
      <c r="H24" s="15">
        <v>0</v>
      </c>
      <c r="I24" s="16">
        <f t="shared" si="5"/>
        <v>0</v>
      </c>
      <c r="J24" s="15"/>
      <c r="K24" s="16">
        <f t="shared" si="6"/>
        <v>0</v>
      </c>
      <c r="L24" s="15">
        <v>4</v>
      </c>
      <c r="M24" s="16">
        <f t="shared" si="39"/>
        <v>284</v>
      </c>
      <c r="N24" s="15">
        <v>0</v>
      </c>
      <c r="O24" s="16">
        <f t="shared" si="8"/>
        <v>0</v>
      </c>
      <c r="P24" s="15">
        <v>0</v>
      </c>
      <c r="Q24" s="16">
        <f t="shared" si="9"/>
        <v>0</v>
      </c>
      <c r="R24" s="15">
        <v>0</v>
      </c>
      <c r="S24" s="16">
        <f t="shared" si="10"/>
        <v>0</v>
      </c>
      <c r="T24" s="15">
        <v>3</v>
      </c>
      <c r="U24" s="16">
        <f t="shared" si="11"/>
        <v>420</v>
      </c>
      <c r="V24" s="15">
        <v>2</v>
      </c>
      <c r="W24" s="16">
        <f t="shared" si="12"/>
        <v>130</v>
      </c>
      <c r="X24" s="15">
        <v>4</v>
      </c>
      <c r="Y24" s="16">
        <f t="shared" si="13"/>
        <v>288</v>
      </c>
      <c r="Z24" s="15">
        <v>2</v>
      </c>
      <c r="AA24" s="16">
        <f t="shared" si="14"/>
        <v>176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0</v>
      </c>
      <c r="AI24" s="16">
        <f t="shared" si="18"/>
        <v>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1</v>
      </c>
      <c r="AS24" s="16">
        <f t="shared" si="23"/>
        <v>47</v>
      </c>
      <c r="AT24" s="15"/>
      <c r="AU24" s="16">
        <f t="shared" si="24"/>
        <v>0</v>
      </c>
      <c r="AV24" s="15"/>
      <c r="AW24" s="16">
        <f t="shared" si="25"/>
        <v>0</v>
      </c>
      <c r="AX24" s="15">
        <v>1</v>
      </c>
      <c r="AY24" s="16">
        <f t="shared" si="26"/>
        <v>110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0</v>
      </c>
      <c r="BI24" s="16">
        <f t="shared" si="31"/>
        <v>0</v>
      </c>
      <c r="BJ24" s="15">
        <v>0</v>
      </c>
      <c r="BK24" s="16">
        <f t="shared" si="32"/>
        <v>0</v>
      </c>
      <c r="BL24" s="15">
        <v>0</v>
      </c>
      <c r="BM24" s="16">
        <f t="shared" si="0"/>
        <v>0</v>
      </c>
      <c r="BN24" s="15">
        <v>0</v>
      </c>
      <c r="BO24" s="16">
        <f t="shared" si="33"/>
        <v>0</v>
      </c>
      <c r="BP24" s="15">
        <v>0</v>
      </c>
      <c r="BQ24" s="16">
        <f t="shared" si="34"/>
        <v>0</v>
      </c>
      <c r="BR24" s="22">
        <f t="shared" si="1"/>
        <v>1634</v>
      </c>
      <c r="BS24" s="55">
        <v>16</v>
      </c>
      <c r="BT24">
        <v>22</v>
      </c>
      <c r="BU24" s="47">
        <f t="shared" si="35"/>
        <v>1304.2784163473818</v>
      </c>
      <c r="BV24" s="47">
        <f t="shared" si="36"/>
        <v>104.34227330779055</v>
      </c>
      <c r="BW24" s="47">
        <f t="shared" si="37"/>
        <v>225.37931034482759</v>
      </c>
      <c r="BX24" s="47">
        <f t="shared" si="38"/>
        <v>1634</v>
      </c>
    </row>
    <row r="25" spans="1:76" ht="15" thickBot="1" x14ac:dyDescent="0.35">
      <c r="A25" s="14" t="s">
        <v>57</v>
      </c>
      <c r="B25" s="15">
        <v>2</v>
      </c>
      <c r="C25" s="16">
        <f t="shared" si="2"/>
        <v>142</v>
      </c>
      <c r="D25" s="15">
        <v>2</v>
      </c>
      <c r="E25" s="16">
        <f t="shared" si="3"/>
        <v>54</v>
      </c>
      <c r="F25" s="15">
        <v>0</v>
      </c>
      <c r="G25" s="16">
        <f t="shared" si="4"/>
        <v>0</v>
      </c>
      <c r="H25" s="15">
        <v>2</v>
      </c>
      <c r="I25" s="16">
        <f t="shared" si="5"/>
        <v>140</v>
      </c>
      <c r="J25" s="15"/>
      <c r="K25" s="16">
        <f t="shared" si="6"/>
        <v>0</v>
      </c>
      <c r="L25" s="15">
        <v>2</v>
      </c>
      <c r="M25" s="16">
        <f t="shared" si="39"/>
        <v>142</v>
      </c>
      <c r="N25" s="15">
        <v>1</v>
      </c>
      <c r="O25" s="16">
        <f t="shared" si="8"/>
        <v>128</v>
      </c>
      <c r="P25" s="15">
        <v>0</v>
      </c>
      <c r="Q25" s="16">
        <f t="shared" si="9"/>
        <v>0</v>
      </c>
      <c r="R25" s="15">
        <v>1</v>
      </c>
      <c r="S25" s="16">
        <f t="shared" si="10"/>
        <v>145</v>
      </c>
      <c r="T25" s="15">
        <v>1</v>
      </c>
      <c r="U25" s="16">
        <f t="shared" si="11"/>
        <v>140</v>
      </c>
      <c r="V25" s="15">
        <v>3</v>
      </c>
      <c r="W25" s="16">
        <f t="shared" si="12"/>
        <v>195</v>
      </c>
      <c r="X25" s="15">
        <v>3</v>
      </c>
      <c r="Y25" s="16">
        <f t="shared" si="13"/>
        <v>216</v>
      </c>
      <c r="Z25" s="15">
        <v>1</v>
      </c>
      <c r="AA25" s="16">
        <f t="shared" si="14"/>
        <v>88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0</v>
      </c>
      <c r="AK25" s="16">
        <f t="shared" si="19"/>
        <v>0</v>
      </c>
      <c r="AL25" s="15">
        <v>0</v>
      </c>
      <c r="AM25" s="16">
        <f t="shared" si="20"/>
        <v>0</v>
      </c>
      <c r="AN25" s="15">
        <v>0</v>
      </c>
      <c r="AO25" s="16">
        <f t="shared" si="21"/>
        <v>0</v>
      </c>
      <c r="AP25" s="15">
        <v>2</v>
      </c>
      <c r="AQ25" s="16">
        <f t="shared" si="22"/>
        <v>190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0</v>
      </c>
      <c r="AY25" s="16">
        <f t="shared" si="26"/>
        <v>0</v>
      </c>
      <c r="AZ25" s="15">
        <v>0</v>
      </c>
      <c r="BA25" s="16">
        <f t="shared" si="27"/>
        <v>0</v>
      </c>
      <c r="BB25" s="15">
        <v>0</v>
      </c>
      <c r="BC25" s="16">
        <f t="shared" si="28"/>
        <v>0</v>
      </c>
      <c r="BD25" s="15">
        <v>0</v>
      </c>
      <c r="BE25" s="16">
        <f t="shared" si="29"/>
        <v>0</v>
      </c>
      <c r="BF25" s="15">
        <v>0</v>
      </c>
      <c r="BG25" s="16">
        <f t="shared" si="30"/>
        <v>0</v>
      </c>
      <c r="BH25" s="15">
        <v>0</v>
      </c>
      <c r="BI25" s="16">
        <f t="shared" si="31"/>
        <v>0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0</v>
      </c>
      <c r="BO25" s="16">
        <f t="shared" si="33"/>
        <v>0</v>
      </c>
      <c r="BP25" s="15">
        <v>0</v>
      </c>
      <c r="BQ25" s="16">
        <f t="shared" si="34"/>
        <v>0</v>
      </c>
      <c r="BR25" s="22">
        <f t="shared" si="1"/>
        <v>1580</v>
      </c>
      <c r="BS25" s="55">
        <v>15</v>
      </c>
      <c r="BT25">
        <v>23</v>
      </c>
      <c r="BU25" s="47">
        <f t="shared" si="35"/>
        <v>1261.1749680715197</v>
      </c>
      <c r="BV25" s="47">
        <f t="shared" si="36"/>
        <v>100.89399744572158</v>
      </c>
      <c r="BW25" s="47">
        <f t="shared" si="37"/>
        <v>217.93103448275863</v>
      </c>
      <c r="BX25" s="47">
        <f t="shared" si="38"/>
        <v>1580</v>
      </c>
    </row>
    <row r="26" spans="1:76" ht="15" thickBot="1" x14ac:dyDescent="0.35">
      <c r="A26" s="14" t="s">
        <v>58</v>
      </c>
      <c r="B26" s="15"/>
      <c r="C26" s="16">
        <f t="shared" si="2"/>
        <v>0</v>
      </c>
      <c r="D26" s="15"/>
      <c r="E26" s="16">
        <f t="shared" si="3"/>
        <v>0</v>
      </c>
      <c r="F26" s="15"/>
      <c r="G26" s="16">
        <f t="shared" si="4"/>
        <v>0</v>
      </c>
      <c r="H26" s="15"/>
      <c r="I26" s="16">
        <f t="shared" si="5"/>
        <v>0</v>
      </c>
      <c r="J26" s="15"/>
      <c r="K26" s="16">
        <f t="shared" si="6"/>
        <v>0</v>
      </c>
      <c r="L26" s="15"/>
      <c r="M26" s="16">
        <f t="shared" si="39"/>
        <v>0</v>
      </c>
      <c r="N26" s="15"/>
      <c r="O26" s="16">
        <f t="shared" si="8"/>
        <v>0</v>
      </c>
      <c r="P26" s="15"/>
      <c r="Q26" s="16">
        <f t="shared" si="9"/>
        <v>0</v>
      </c>
      <c r="R26" s="15"/>
      <c r="S26" s="16">
        <f t="shared" si="10"/>
        <v>0</v>
      </c>
      <c r="T26" s="15"/>
      <c r="U26" s="16">
        <f t="shared" si="11"/>
        <v>0</v>
      </c>
      <c r="V26" s="15"/>
      <c r="W26" s="16">
        <f t="shared" si="12"/>
        <v>0</v>
      </c>
      <c r="X26" s="15"/>
      <c r="Y26" s="16">
        <f t="shared" si="13"/>
        <v>0</v>
      </c>
      <c r="Z26" s="15"/>
      <c r="AA26" s="16">
        <f t="shared" si="14"/>
        <v>0</v>
      </c>
      <c r="AB26" s="15"/>
      <c r="AC26" s="16">
        <f t="shared" si="15"/>
        <v>0</v>
      </c>
      <c r="AD26" s="15"/>
      <c r="AE26" s="16">
        <f t="shared" si="16"/>
        <v>0</v>
      </c>
      <c r="AF26" s="15"/>
      <c r="AG26" s="16">
        <f t="shared" si="17"/>
        <v>0</v>
      </c>
      <c r="AH26" s="15"/>
      <c r="AI26" s="16">
        <f t="shared" si="18"/>
        <v>0</v>
      </c>
      <c r="AJ26" s="15"/>
      <c r="AK26" s="16">
        <f t="shared" si="19"/>
        <v>0</v>
      </c>
      <c r="AL26" s="15"/>
      <c r="AM26" s="16">
        <f t="shared" si="20"/>
        <v>0</v>
      </c>
      <c r="AN26" s="15"/>
      <c r="AO26" s="16">
        <f t="shared" si="21"/>
        <v>0</v>
      </c>
      <c r="AP26" s="15"/>
      <c r="AQ26" s="16">
        <f t="shared" si="22"/>
        <v>0</v>
      </c>
      <c r="AR26" s="15"/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/>
      <c r="AY26" s="16">
        <f t="shared" si="26"/>
        <v>0</v>
      </c>
      <c r="AZ26" s="15"/>
      <c r="BA26" s="16">
        <f t="shared" si="27"/>
        <v>0</v>
      </c>
      <c r="BB26" s="15"/>
      <c r="BC26" s="16">
        <f t="shared" si="28"/>
        <v>0</v>
      </c>
      <c r="BD26" s="15"/>
      <c r="BE26" s="16">
        <f t="shared" si="29"/>
        <v>0</v>
      </c>
      <c r="BF26" s="15"/>
      <c r="BG26" s="16">
        <f t="shared" si="30"/>
        <v>0</v>
      </c>
      <c r="BH26" s="15"/>
      <c r="BI26" s="16">
        <f t="shared" si="31"/>
        <v>0</v>
      </c>
      <c r="BJ26" s="15"/>
      <c r="BK26" s="16">
        <f t="shared" si="32"/>
        <v>0</v>
      </c>
      <c r="BL26" s="15"/>
      <c r="BM26" s="16">
        <f t="shared" si="0"/>
        <v>0</v>
      </c>
      <c r="BN26" s="15"/>
      <c r="BO26" s="16">
        <f t="shared" si="33"/>
        <v>0</v>
      </c>
      <c r="BP26" s="15"/>
      <c r="BQ26" s="16">
        <f t="shared" si="34"/>
        <v>0</v>
      </c>
      <c r="BR26" s="22">
        <f t="shared" si="1"/>
        <v>0</v>
      </c>
      <c r="BS26" s="55"/>
      <c r="BT26">
        <v>24</v>
      </c>
      <c r="BU26" s="47">
        <f t="shared" si="35"/>
        <v>0</v>
      </c>
      <c r="BV26" s="47">
        <f t="shared" si="36"/>
        <v>0</v>
      </c>
      <c r="BW26" s="47">
        <f t="shared" si="37"/>
        <v>0</v>
      </c>
      <c r="BX26" s="47">
        <f t="shared" si="38"/>
        <v>0</v>
      </c>
    </row>
    <row r="27" spans="1:76" ht="15" thickBot="1" x14ac:dyDescent="0.35">
      <c r="A27" s="14" t="s">
        <v>59</v>
      </c>
      <c r="B27" s="15">
        <v>0</v>
      </c>
      <c r="C27" s="16">
        <f t="shared" si="2"/>
        <v>0</v>
      </c>
      <c r="D27" s="15">
        <v>2</v>
      </c>
      <c r="E27" s="16">
        <f t="shared" si="3"/>
        <v>54</v>
      </c>
      <c r="F27" s="15">
        <v>0</v>
      </c>
      <c r="G27" s="16">
        <f t="shared" si="4"/>
        <v>0</v>
      </c>
      <c r="H27" s="15">
        <v>3</v>
      </c>
      <c r="I27" s="16">
        <f t="shared" si="5"/>
        <v>210</v>
      </c>
      <c r="J27" s="15"/>
      <c r="K27" s="16">
        <f t="shared" si="6"/>
        <v>0</v>
      </c>
      <c r="L27" s="15">
        <v>2</v>
      </c>
      <c r="M27" s="16">
        <f t="shared" si="39"/>
        <v>142</v>
      </c>
      <c r="N27" s="15">
        <v>0</v>
      </c>
      <c r="O27" s="16">
        <f t="shared" si="8"/>
        <v>0</v>
      </c>
      <c r="P27" s="15">
        <v>0</v>
      </c>
      <c r="Q27" s="16">
        <f t="shared" si="9"/>
        <v>0</v>
      </c>
      <c r="R27" s="15">
        <v>3</v>
      </c>
      <c r="S27" s="16">
        <f t="shared" si="10"/>
        <v>435</v>
      </c>
      <c r="T27" s="15">
        <v>2</v>
      </c>
      <c r="U27" s="16">
        <f t="shared" si="11"/>
        <v>280</v>
      </c>
      <c r="V27" s="15">
        <v>0</v>
      </c>
      <c r="W27" s="16">
        <f t="shared" si="12"/>
        <v>0</v>
      </c>
      <c r="X27" s="15">
        <v>4</v>
      </c>
      <c r="Y27" s="16">
        <f t="shared" si="13"/>
        <v>288</v>
      </c>
      <c r="Z27" s="15">
        <v>0</v>
      </c>
      <c r="AA27" s="16">
        <f t="shared" si="14"/>
        <v>0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2</v>
      </c>
      <c r="AG27" s="16">
        <f t="shared" si="17"/>
        <v>340</v>
      </c>
      <c r="AH27" s="15">
        <v>0</v>
      </c>
      <c r="AI27" s="16">
        <f t="shared" si="18"/>
        <v>0</v>
      </c>
      <c r="AJ27" s="15">
        <v>0</v>
      </c>
      <c r="AK27" s="16">
        <f t="shared" si="19"/>
        <v>0</v>
      </c>
      <c r="AL27" s="15">
        <v>0</v>
      </c>
      <c r="AM27" s="16">
        <f t="shared" si="20"/>
        <v>0</v>
      </c>
      <c r="AN27" s="15">
        <v>0</v>
      </c>
      <c r="AO27" s="16">
        <f t="shared" si="21"/>
        <v>0</v>
      </c>
      <c r="AP27" s="15">
        <v>0</v>
      </c>
      <c r="AQ27" s="16">
        <f t="shared" si="22"/>
        <v>0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0</v>
      </c>
      <c r="BI27" s="16">
        <f t="shared" si="31"/>
        <v>0</v>
      </c>
      <c r="BJ27" s="15">
        <v>0</v>
      </c>
      <c r="BK27" s="16">
        <f t="shared" si="32"/>
        <v>0</v>
      </c>
      <c r="BL27" s="15">
        <v>0</v>
      </c>
      <c r="BM27" s="16">
        <f t="shared" si="0"/>
        <v>0</v>
      </c>
      <c r="BN27" s="15">
        <v>0</v>
      </c>
      <c r="BO27" s="16">
        <f t="shared" si="33"/>
        <v>0</v>
      </c>
      <c r="BP27" s="15">
        <v>0</v>
      </c>
      <c r="BQ27" s="16">
        <f t="shared" si="34"/>
        <v>0</v>
      </c>
      <c r="BR27" s="22">
        <f t="shared" si="1"/>
        <v>1749</v>
      </c>
      <c r="BS27" s="55">
        <v>13</v>
      </c>
      <c r="BT27">
        <v>25</v>
      </c>
      <c r="BU27" s="47">
        <f t="shared" si="35"/>
        <v>1396.0727969348659</v>
      </c>
      <c r="BV27" s="47">
        <f t="shared" si="36"/>
        <v>111.68582375478927</v>
      </c>
      <c r="BW27" s="47">
        <f t="shared" si="37"/>
        <v>241.24137931034483</v>
      </c>
      <c r="BX27" s="47">
        <f t="shared" si="38"/>
        <v>1749</v>
      </c>
    </row>
    <row r="28" spans="1:76" ht="15" thickBot="1" x14ac:dyDescent="0.35">
      <c r="A28" s="14" t="s">
        <v>60</v>
      </c>
      <c r="B28" s="15">
        <v>0</v>
      </c>
      <c r="C28" s="16">
        <f t="shared" si="2"/>
        <v>0</v>
      </c>
      <c r="D28" s="15">
        <v>3</v>
      </c>
      <c r="E28" s="16">
        <f t="shared" si="3"/>
        <v>81</v>
      </c>
      <c r="F28" s="15">
        <v>0</v>
      </c>
      <c r="G28" s="16">
        <f t="shared" si="4"/>
        <v>0</v>
      </c>
      <c r="H28" s="15">
        <v>3</v>
      </c>
      <c r="I28" s="16">
        <f t="shared" si="5"/>
        <v>210</v>
      </c>
      <c r="J28" s="15"/>
      <c r="K28" s="16">
        <f t="shared" si="6"/>
        <v>0</v>
      </c>
      <c r="L28" s="15">
        <v>9</v>
      </c>
      <c r="M28" s="16">
        <f t="shared" si="39"/>
        <v>639</v>
      </c>
      <c r="N28" s="15">
        <v>0</v>
      </c>
      <c r="O28" s="16">
        <f t="shared" si="8"/>
        <v>0</v>
      </c>
      <c r="P28" s="15">
        <v>0</v>
      </c>
      <c r="Q28" s="16">
        <f t="shared" si="9"/>
        <v>0</v>
      </c>
      <c r="R28" s="15">
        <v>0</v>
      </c>
      <c r="S28" s="16">
        <f t="shared" si="10"/>
        <v>0</v>
      </c>
      <c r="T28" s="15">
        <v>5</v>
      </c>
      <c r="U28" s="16">
        <f t="shared" si="11"/>
        <v>700</v>
      </c>
      <c r="V28" s="15">
        <v>2</v>
      </c>
      <c r="W28" s="16">
        <f t="shared" si="12"/>
        <v>130</v>
      </c>
      <c r="X28" s="15">
        <v>2</v>
      </c>
      <c r="Y28" s="16">
        <f t="shared" si="13"/>
        <v>144</v>
      </c>
      <c r="Z28" s="15">
        <v>0</v>
      </c>
      <c r="AA28" s="16">
        <f t="shared" si="14"/>
        <v>0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0</v>
      </c>
      <c r="AI28" s="16">
        <f t="shared" si="18"/>
        <v>0</v>
      </c>
      <c r="AJ28" s="15">
        <v>0</v>
      </c>
      <c r="AK28" s="16">
        <f t="shared" si="19"/>
        <v>0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0</v>
      </c>
      <c r="AQ28" s="16">
        <f t="shared" si="22"/>
        <v>0</v>
      </c>
      <c r="AR28" s="15">
        <v>0</v>
      </c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>
        <v>0</v>
      </c>
      <c r="AY28" s="16">
        <f t="shared" si="26"/>
        <v>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0</v>
      </c>
      <c r="BG28" s="16">
        <f t="shared" si="30"/>
        <v>0</v>
      </c>
      <c r="BH28" s="15">
        <v>5</v>
      </c>
      <c r="BI28" s="16">
        <f t="shared" si="31"/>
        <v>5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0</v>
      </c>
      <c r="BO28" s="16">
        <f t="shared" si="33"/>
        <v>0</v>
      </c>
      <c r="BP28" s="15">
        <v>0</v>
      </c>
      <c r="BQ28" s="16">
        <f t="shared" si="34"/>
        <v>0</v>
      </c>
      <c r="BR28" s="22">
        <f t="shared" si="1"/>
        <v>1909</v>
      </c>
      <c r="BS28" s="55">
        <v>17</v>
      </c>
      <c r="BT28">
        <v>26</v>
      </c>
      <c r="BU28" s="47">
        <f t="shared" si="35"/>
        <v>1523.7867177522348</v>
      </c>
      <c r="BV28" s="47">
        <f t="shared" si="36"/>
        <v>121.90293742017879</v>
      </c>
      <c r="BW28" s="47">
        <f t="shared" si="37"/>
        <v>263.31034482758622</v>
      </c>
      <c r="BX28" s="47">
        <f t="shared" si="38"/>
        <v>1909</v>
      </c>
    </row>
    <row r="29" spans="1:76" ht="15" thickBot="1" x14ac:dyDescent="0.35">
      <c r="A29" s="14" t="s">
        <v>61</v>
      </c>
      <c r="B29" s="15">
        <v>1</v>
      </c>
      <c r="C29" s="16">
        <f t="shared" si="2"/>
        <v>71</v>
      </c>
      <c r="D29" s="15">
        <v>6</v>
      </c>
      <c r="E29" s="16">
        <f t="shared" si="3"/>
        <v>162</v>
      </c>
      <c r="F29" s="15">
        <v>2</v>
      </c>
      <c r="G29" s="16">
        <f t="shared" si="4"/>
        <v>108</v>
      </c>
      <c r="H29" s="15">
        <v>2</v>
      </c>
      <c r="I29" s="16">
        <f t="shared" si="5"/>
        <v>140</v>
      </c>
      <c r="J29" s="15"/>
      <c r="K29" s="16">
        <f t="shared" si="6"/>
        <v>0</v>
      </c>
      <c r="L29" s="15">
        <v>5</v>
      </c>
      <c r="M29" s="16">
        <f t="shared" si="39"/>
        <v>355</v>
      </c>
      <c r="N29" s="15">
        <v>0</v>
      </c>
      <c r="O29" s="16">
        <f t="shared" si="8"/>
        <v>0</v>
      </c>
      <c r="P29" s="15">
        <v>0</v>
      </c>
      <c r="Q29" s="16">
        <f t="shared" si="9"/>
        <v>0</v>
      </c>
      <c r="R29" s="15">
        <v>1</v>
      </c>
      <c r="S29" s="16">
        <f t="shared" si="10"/>
        <v>145</v>
      </c>
      <c r="T29" s="15">
        <v>2</v>
      </c>
      <c r="U29" s="16">
        <f t="shared" si="11"/>
        <v>280</v>
      </c>
      <c r="V29" s="15">
        <v>2</v>
      </c>
      <c r="W29" s="16">
        <f t="shared" si="12"/>
        <v>130</v>
      </c>
      <c r="X29" s="15">
        <v>5</v>
      </c>
      <c r="Y29" s="16">
        <f t="shared" si="13"/>
        <v>360</v>
      </c>
      <c r="Z29" s="15">
        <v>2</v>
      </c>
      <c r="AA29" s="16">
        <f t="shared" si="14"/>
        <v>176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0</v>
      </c>
      <c r="AM29" s="16">
        <f t="shared" si="20"/>
        <v>0</v>
      </c>
      <c r="AN29" s="15">
        <v>0</v>
      </c>
      <c r="AO29" s="16">
        <f t="shared" si="21"/>
        <v>0</v>
      </c>
      <c r="AP29" s="15">
        <v>0</v>
      </c>
      <c r="AQ29" s="16">
        <f t="shared" si="22"/>
        <v>0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0</v>
      </c>
      <c r="BG29" s="16">
        <f t="shared" si="30"/>
        <v>0</v>
      </c>
      <c r="BH29" s="15">
        <v>0</v>
      </c>
      <c r="BI29" s="16">
        <f t="shared" si="31"/>
        <v>0</v>
      </c>
      <c r="BJ29" s="15">
        <v>0</v>
      </c>
      <c r="BK29" s="16">
        <f t="shared" si="32"/>
        <v>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22">
        <f t="shared" si="1"/>
        <v>1927</v>
      </c>
      <c r="BS29" s="55">
        <v>19</v>
      </c>
      <c r="BT29">
        <v>27</v>
      </c>
      <c r="BU29" s="47">
        <f t="shared" si="35"/>
        <v>1538.154533844189</v>
      </c>
      <c r="BV29" s="47">
        <f t="shared" si="36"/>
        <v>123.05236270753512</v>
      </c>
      <c r="BW29" s="47">
        <f t="shared" si="37"/>
        <v>265.79310344827587</v>
      </c>
      <c r="BX29" s="47">
        <f t="shared" si="38"/>
        <v>1927</v>
      </c>
    </row>
    <row r="30" spans="1:76" ht="15" thickBot="1" x14ac:dyDescent="0.35">
      <c r="A30" s="14" t="s">
        <v>62</v>
      </c>
      <c r="B30" s="15">
        <v>1</v>
      </c>
      <c r="C30" s="16">
        <f t="shared" si="2"/>
        <v>71</v>
      </c>
      <c r="D30" s="15">
        <v>12</v>
      </c>
      <c r="E30" s="16">
        <f t="shared" si="3"/>
        <v>324</v>
      </c>
      <c r="F30" s="15">
        <v>0</v>
      </c>
      <c r="G30" s="16">
        <f t="shared" si="4"/>
        <v>0</v>
      </c>
      <c r="H30" s="15">
        <v>2</v>
      </c>
      <c r="I30" s="16">
        <f t="shared" si="5"/>
        <v>140</v>
      </c>
      <c r="J30" s="15"/>
      <c r="K30" s="16">
        <f t="shared" si="6"/>
        <v>0</v>
      </c>
      <c r="L30" s="15">
        <v>1</v>
      </c>
      <c r="M30" s="16">
        <f t="shared" si="39"/>
        <v>71</v>
      </c>
      <c r="N30" s="15">
        <v>1</v>
      </c>
      <c r="O30" s="16">
        <f t="shared" si="8"/>
        <v>128</v>
      </c>
      <c r="P30" s="15">
        <v>1</v>
      </c>
      <c r="Q30" s="16">
        <f t="shared" si="9"/>
        <v>138</v>
      </c>
      <c r="R30" s="15">
        <v>2</v>
      </c>
      <c r="S30" s="16">
        <f t="shared" si="10"/>
        <v>290</v>
      </c>
      <c r="T30" s="15">
        <v>3</v>
      </c>
      <c r="U30" s="16">
        <f t="shared" si="11"/>
        <v>420</v>
      </c>
      <c r="V30" s="15">
        <v>2</v>
      </c>
      <c r="W30" s="16">
        <f t="shared" si="12"/>
        <v>130</v>
      </c>
      <c r="X30" s="15">
        <v>4</v>
      </c>
      <c r="Y30" s="16">
        <f t="shared" si="13"/>
        <v>288</v>
      </c>
      <c r="Z30" s="15">
        <v>1</v>
      </c>
      <c r="AA30" s="16">
        <f t="shared" si="14"/>
        <v>88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2</v>
      </c>
      <c r="AI30" s="16">
        <f t="shared" si="18"/>
        <v>360</v>
      </c>
      <c r="AJ30" s="15">
        <v>0</v>
      </c>
      <c r="AK30" s="16">
        <f t="shared" si="19"/>
        <v>0</v>
      </c>
      <c r="AL30" s="15">
        <v>0</v>
      </c>
      <c r="AM30" s="16">
        <f t="shared" si="20"/>
        <v>0</v>
      </c>
      <c r="AN30" s="15">
        <v>0</v>
      </c>
      <c r="AO30" s="16">
        <f t="shared" si="21"/>
        <v>0</v>
      </c>
      <c r="AP30" s="15">
        <v>0</v>
      </c>
      <c r="AQ30" s="16">
        <f t="shared" si="22"/>
        <v>0</v>
      </c>
      <c r="AR30" s="15">
        <v>0</v>
      </c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26"/>
        <v>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2</v>
      </c>
      <c r="BK30" s="16">
        <f t="shared" si="32"/>
        <v>144</v>
      </c>
      <c r="BL30" s="15">
        <v>0</v>
      </c>
      <c r="BM30" s="16">
        <f t="shared" si="0"/>
        <v>0</v>
      </c>
      <c r="BN30" s="15">
        <v>0</v>
      </c>
      <c r="BO30" s="16">
        <f t="shared" si="33"/>
        <v>0</v>
      </c>
      <c r="BP30" s="15">
        <v>0</v>
      </c>
      <c r="BQ30" s="16">
        <f t="shared" si="34"/>
        <v>0</v>
      </c>
      <c r="BR30" s="22">
        <f t="shared" si="1"/>
        <v>2592</v>
      </c>
      <c r="BS30" s="55">
        <v>21</v>
      </c>
      <c r="BT30">
        <v>28</v>
      </c>
      <c r="BU30" s="47">
        <f t="shared" si="35"/>
        <v>2068.9655172413795</v>
      </c>
      <c r="BV30" s="47">
        <f t="shared" si="36"/>
        <v>165.51724137931038</v>
      </c>
      <c r="BW30" s="47">
        <f t="shared" si="37"/>
        <v>357.51724137931035</v>
      </c>
      <c r="BX30" s="47">
        <f t="shared" si="38"/>
        <v>2592</v>
      </c>
    </row>
    <row r="31" spans="1:76" ht="15" thickBot="1" x14ac:dyDescent="0.35">
      <c r="A31" s="14" t="s">
        <v>63</v>
      </c>
      <c r="B31" s="15">
        <v>1</v>
      </c>
      <c r="C31" s="16">
        <f t="shared" si="2"/>
        <v>71</v>
      </c>
      <c r="D31" s="15">
        <v>7</v>
      </c>
      <c r="E31" s="16">
        <f t="shared" si="3"/>
        <v>189</v>
      </c>
      <c r="F31" s="15">
        <v>2</v>
      </c>
      <c r="G31" s="16">
        <f t="shared" si="4"/>
        <v>108</v>
      </c>
      <c r="H31" s="15">
        <v>7</v>
      </c>
      <c r="I31" s="16">
        <f t="shared" si="5"/>
        <v>490</v>
      </c>
      <c r="J31" s="15"/>
      <c r="K31" s="16">
        <f t="shared" si="6"/>
        <v>0</v>
      </c>
      <c r="L31" s="15">
        <v>3</v>
      </c>
      <c r="M31" s="16">
        <f t="shared" si="39"/>
        <v>213</v>
      </c>
      <c r="N31" s="15">
        <v>0</v>
      </c>
      <c r="O31" s="16">
        <f t="shared" si="8"/>
        <v>0</v>
      </c>
      <c r="P31" s="15">
        <v>0</v>
      </c>
      <c r="Q31" s="16">
        <f t="shared" si="9"/>
        <v>0</v>
      </c>
      <c r="R31" s="15">
        <v>0</v>
      </c>
      <c r="S31" s="16">
        <f t="shared" si="10"/>
        <v>0</v>
      </c>
      <c r="T31" s="15">
        <v>2</v>
      </c>
      <c r="U31" s="16">
        <f t="shared" si="11"/>
        <v>280</v>
      </c>
      <c r="V31" s="15">
        <v>2</v>
      </c>
      <c r="W31" s="16">
        <f t="shared" si="12"/>
        <v>130</v>
      </c>
      <c r="X31" s="15">
        <v>5</v>
      </c>
      <c r="Y31" s="16">
        <f t="shared" si="13"/>
        <v>360</v>
      </c>
      <c r="Z31" s="15">
        <v>0</v>
      </c>
      <c r="AA31" s="16">
        <f t="shared" si="14"/>
        <v>0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1</v>
      </c>
      <c r="AI31" s="16">
        <f t="shared" si="18"/>
        <v>180</v>
      </c>
      <c r="AJ31" s="15">
        <v>0</v>
      </c>
      <c r="AK31" s="16">
        <f t="shared" si="19"/>
        <v>0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0</v>
      </c>
      <c r="AQ31" s="16">
        <f t="shared" si="22"/>
        <v>0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0</v>
      </c>
      <c r="BK31" s="16">
        <f t="shared" si="32"/>
        <v>0</v>
      </c>
      <c r="BL31" s="15">
        <v>0</v>
      </c>
      <c r="BM31" s="16">
        <f t="shared" si="0"/>
        <v>0</v>
      </c>
      <c r="BN31" s="15">
        <v>0</v>
      </c>
      <c r="BO31" s="16">
        <f t="shared" si="33"/>
        <v>0</v>
      </c>
      <c r="BP31" s="15">
        <v>0</v>
      </c>
      <c r="BQ31" s="16">
        <f t="shared" si="34"/>
        <v>0</v>
      </c>
      <c r="BR31" s="22">
        <f t="shared" si="1"/>
        <v>2021</v>
      </c>
      <c r="BS31" s="55">
        <v>20</v>
      </c>
      <c r="BT31">
        <v>29</v>
      </c>
      <c r="BU31" s="47">
        <f t="shared" si="35"/>
        <v>1613.1864623243932</v>
      </c>
      <c r="BV31" s="47">
        <f t="shared" si="36"/>
        <v>129.05491698595145</v>
      </c>
      <c r="BW31" s="47">
        <f t="shared" si="37"/>
        <v>278.75862068965517</v>
      </c>
      <c r="BX31" s="47">
        <f t="shared" si="38"/>
        <v>2020.9999999999998</v>
      </c>
    </row>
    <row r="32" spans="1:76" ht="15" thickBot="1" x14ac:dyDescent="0.35">
      <c r="A32" s="14" t="s">
        <v>64</v>
      </c>
      <c r="B32" s="15">
        <v>4</v>
      </c>
      <c r="C32" s="16">
        <f t="shared" si="2"/>
        <v>284</v>
      </c>
      <c r="D32" s="15">
        <v>6</v>
      </c>
      <c r="E32" s="16">
        <f t="shared" si="3"/>
        <v>162</v>
      </c>
      <c r="F32" s="15">
        <v>0</v>
      </c>
      <c r="G32" s="16">
        <f t="shared" si="4"/>
        <v>0</v>
      </c>
      <c r="H32" s="15">
        <v>4</v>
      </c>
      <c r="I32" s="16">
        <f t="shared" si="5"/>
        <v>280</v>
      </c>
      <c r="J32" s="15"/>
      <c r="K32" s="16">
        <f t="shared" si="6"/>
        <v>0</v>
      </c>
      <c r="L32" s="15">
        <v>5</v>
      </c>
      <c r="M32" s="16">
        <f t="shared" si="39"/>
        <v>355</v>
      </c>
      <c r="N32" s="15">
        <v>1</v>
      </c>
      <c r="O32" s="16">
        <f t="shared" si="8"/>
        <v>128</v>
      </c>
      <c r="P32" s="15">
        <v>0</v>
      </c>
      <c r="Q32" s="16">
        <f t="shared" si="9"/>
        <v>0</v>
      </c>
      <c r="R32" s="15">
        <v>2</v>
      </c>
      <c r="S32" s="16">
        <f t="shared" si="10"/>
        <v>290</v>
      </c>
      <c r="T32" s="15">
        <v>2</v>
      </c>
      <c r="U32" s="16">
        <f t="shared" si="11"/>
        <v>280</v>
      </c>
      <c r="V32" s="15">
        <v>0</v>
      </c>
      <c r="W32" s="16">
        <f t="shared" si="12"/>
        <v>0</v>
      </c>
      <c r="X32" s="15">
        <v>1</v>
      </c>
      <c r="Y32" s="16">
        <f t="shared" si="13"/>
        <v>72</v>
      </c>
      <c r="Z32" s="15">
        <v>0</v>
      </c>
      <c r="AA32" s="16">
        <f t="shared" si="14"/>
        <v>0</v>
      </c>
      <c r="AB32" s="15">
        <v>0</v>
      </c>
      <c r="AC32" s="16">
        <f t="shared" si="15"/>
        <v>0</v>
      </c>
      <c r="AD32" s="15"/>
      <c r="AE32" s="16">
        <f t="shared" si="16"/>
        <v>0</v>
      </c>
      <c r="AF32" s="15">
        <v>0</v>
      </c>
      <c r="AG32" s="16">
        <f t="shared" si="17"/>
        <v>0</v>
      </c>
      <c r="AH32" s="15">
        <v>0</v>
      </c>
      <c r="AI32" s="16">
        <f t="shared" si="18"/>
        <v>0</v>
      </c>
      <c r="AJ32" s="15">
        <v>0</v>
      </c>
      <c r="AK32" s="16">
        <f t="shared" si="19"/>
        <v>0</v>
      </c>
      <c r="AL32" s="15">
        <v>0</v>
      </c>
      <c r="AM32" s="16">
        <f t="shared" si="20"/>
        <v>0</v>
      </c>
      <c r="AN32" s="15">
        <v>0</v>
      </c>
      <c r="AO32" s="16">
        <f t="shared" si="21"/>
        <v>0</v>
      </c>
      <c r="AP32" s="15">
        <v>0</v>
      </c>
      <c r="AQ32" s="16">
        <f t="shared" si="22"/>
        <v>0</v>
      </c>
      <c r="AR32" s="15">
        <v>0</v>
      </c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>
        <v>0</v>
      </c>
      <c r="AY32" s="16">
        <f t="shared" si="26"/>
        <v>0</v>
      </c>
      <c r="AZ32" s="15">
        <v>0</v>
      </c>
      <c r="BA32" s="16">
        <f t="shared" si="27"/>
        <v>0</v>
      </c>
      <c r="BB32" s="15">
        <v>0</v>
      </c>
      <c r="BC32" s="16">
        <f t="shared" si="28"/>
        <v>0</v>
      </c>
      <c r="BD32" s="15">
        <v>0</v>
      </c>
      <c r="BE32" s="16">
        <f t="shared" si="29"/>
        <v>0</v>
      </c>
      <c r="BF32" s="15">
        <v>0</v>
      </c>
      <c r="BG32" s="16">
        <f t="shared" si="30"/>
        <v>0</v>
      </c>
      <c r="BH32" s="15">
        <v>0</v>
      </c>
      <c r="BI32" s="16">
        <f t="shared" si="31"/>
        <v>0</v>
      </c>
      <c r="BJ32" s="15">
        <v>0</v>
      </c>
      <c r="BK32" s="16">
        <f t="shared" si="32"/>
        <v>0</v>
      </c>
      <c r="BL32" s="15">
        <v>0</v>
      </c>
      <c r="BM32" s="16">
        <f t="shared" si="0"/>
        <v>0</v>
      </c>
      <c r="BN32" s="15">
        <v>0</v>
      </c>
      <c r="BO32" s="16">
        <f t="shared" si="33"/>
        <v>0</v>
      </c>
      <c r="BP32" s="15">
        <v>0</v>
      </c>
      <c r="BQ32" s="16">
        <f t="shared" si="34"/>
        <v>0</v>
      </c>
      <c r="BR32" s="22">
        <f t="shared" si="1"/>
        <v>1851</v>
      </c>
      <c r="BS32" s="55">
        <v>19</v>
      </c>
      <c r="BT32">
        <v>30</v>
      </c>
      <c r="BU32" s="47">
        <f t="shared" si="35"/>
        <v>1477.4904214559385</v>
      </c>
      <c r="BV32" s="47">
        <f t="shared" si="36"/>
        <v>118.19923371647508</v>
      </c>
      <c r="BW32" s="47">
        <f t="shared" si="37"/>
        <v>255.31034482758616</v>
      </c>
      <c r="BX32" s="47">
        <f t="shared" si="38"/>
        <v>1850.9999999999995</v>
      </c>
    </row>
    <row r="33" spans="1:76" ht="15" thickBot="1" x14ac:dyDescent="0.35">
      <c r="A33" s="14" t="s">
        <v>65</v>
      </c>
      <c r="B33" s="36"/>
      <c r="C33" s="37">
        <f t="shared" si="2"/>
        <v>0</v>
      </c>
      <c r="D33" s="36"/>
      <c r="E33" s="37">
        <f t="shared" si="3"/>
        <v>0</v>
      </c>
      <c r="F33" s="36"/>
      <c r="G33" s="37">
        <f t="shared" si="4"/>
        <v>0</v>
      </c>
      <c r="H33" s="36"/>
      <c r="I33" s="37">
        <f t="shared" si="5"/>
        <v>0</v>
      </c>
      <c r="J33" s="36"/>
      <c r="K33" s="37">
        <f t="shared" si="6"/>
        <v>0</v>
      </c>
      <c r="L33" s="36"/>
      <c r="M33" s="37">
        <f t="shared" si="39"/>
        <v>0</v>
      </c>
      <c r="N33" s="36"/>
      <c r="O33" s="37">
        <f t="shared" si="8"/>
        <v>0</v>
      </c>
      <c r="P33" s="36"/>
      <c r="Q33" s="37">
        <f t="shared" si="9"/>
        <v>0</v>
      </c>
      <c r="R33" s="36"/>
      <c r="S33" s="37">
        <f t="shared" si="10"/>
        <v>0</v>
      </c>
      <c r="T33" s="36"/>
      <c r="U33" s="37">
        <f t="shared" si="11"/>
        <v>0</v>
      </c>
      <c r="V33" s="36"/>
      <c r="W33" s="37">
        <f t="shared" si="12"/>
        <v>0</v>
      </c>
      <c r="X33" s="36"/>
      <c r="Y33" s="37">
        <f t="shared" si="13"/>
        <v>0</v>
      </c>
      <c r="Z33" s="36"/>
      <c r="AA33" s="37">
        <f t="shared" si="14"/>
        <v>0</v>
      </c>
      <c r="AB33" s="36"/>
      <c r="AC33" s="37">
        <f t="shared" si="15"/>
        <v>0</v>
      </c>
      <c r="AD33" s="36"/>
      <c r="AE33" s="37">
        <f t="shared" si="16"/>
        <v>0</v>
      </c>
      <c r="AF33" s="36"/>
      <c r="AG33" s="37">
        <f t="shared" si="17"/>
        <v>0</v>
      </c>
      <c r="AH33" s="36"/>
      <c r="AI33" s="37">
        <f t="shared" si="18"/>
        <v>0</v>
      </c>
      <c r="AJ33" s="36"/>
      <c r="AK33" s="37">
        <f t="shared" si="19"/>
        <v>0</v>
      </c>
      <c r="AL33" s="36"/>
      <c r="AM33" s="37">
        <f t="shared" si="20"/>
        <v>0</v>
      </c>
      <c r="AN33" s="36"/>
      <c r="AO33" s="37">
        <f t="shared" si="21"/>
        <v>0</v>
      </c>
      <c r="AP33" s="36"/>
      <c r="AQ33" s="37">
        <f t="shared" si="22"/>
        <v>0</v>
      </c>
      <c r="AR33" s="36"/>
      <c r="AS33" s="37">
        <f t="shared" si="23"/>
        <v>0</v>
      </c>
      <c r="AT33" s="36"/>
      <c r="AU33" s="37">
        <f t="shared" si="24"/>
        <v>0</v>
      </c>
      <c r="AV33" s="36"/>
      <c r="AW33" s="37">
        <f t="shared" si="25"/>
        <v>0</v>
      </c>
      <c r="AX33" s="36"/>
      <c r="AY33" s="37">
        <f t="shared" si="26"/>
        <v>0</v>
      </c>
      <c r="AZ33" s="36"/>
      <c r="BA33" s="37">
        <f t="shared" si="27"/>
        <v>0</v>
      </c>
      <c r="BB33" s="36"/>
      <c r="BC33" s="37">
        <f t="shared" si="28"/>
        <v>0</v>
      </c>
      <c r="BD33" s="36"/>
      <c r="BE33" s="37">
        <f t="shared" si="29"/>
        <v>0</v>
      </c>
      <c r="BF33" s="36"/>
      <c r="BG33" s="37">
        <f t="shared" si="30"/>
        <v>0</v>
      </c>
      <c r="BH33" s="36"/>
      <c r="BI33" s="37">
        <f t="shared" si="31"/>
        <v>0</v>
      </c>
      <c r="BJ33" s="36"/>
      <c r="BK33" s="37">
        <f t="shared" si="32"/>
        <v>0</v>
      </c>
      <c r="BL33" s="36"/>
      <c r="BM33" s="37">
        <f t="shared" si="0"/>
        <v>0</v>
      </c>
      <c r="BN33" s="36"/>
      <c r="BO33" s="37">
        <f t="shared" si="33"/>
        <v>0</v>
      </c>
      <c r="BP33" s="36"/>
      <c r="BQ33" s="37">
        <f t="shared" si="34"/>
        <v>0</v>
      </c>
      <c r="BR33" s="25">
        <f t="shared" si="1"/>
        <v>0</v>
      </c>
      <c r="BS33" s="56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47">
        <f t="shared" si="38"/>
        <v>0</v>
      </c>
    </row>
    <row r="34" spans="1:76" ht="15" thickBot="1" x14ac:dyDescent="0.35">
      <c r="A34" s="14" t="s">
        <v>66</v>
      </c>
      <c r="B34" s="41">
        <f>SUM(B3:B33)</f>
        <v>29</v>
      </c>
      <c r="C34" s="18">
        <f>SUM(C3:C33)</f>
        <v>2059</v>
      </c>
      <c r="D34" s="17">
        <f>SUM(D3:D33)</f>
        <v>99</v>
      </c>
      <c r="E34" s="18">
        <f t="shared" ref="E34:O34" si="40">SUM(E3:E33)</f>
        <v>2673</v>
      </c>
      <c r="F34" s="17">
        <f t="shared" si="40"/>
        <v>16</v>
      </c>
      <c r="G34" s="18">
        <f t="shared" si="40"/>
        <v>864</v>
      </c>
      <c r="H34" s="17">
        <f t="shared" si="40"/>
        <v>65</v>
      </c>
      <c r="I34" s="18">
        <f t="shared" si="40"/>
        <v>4550</v>
      </c>
      <c r="J34" s="17">
        <f t="shared" si="40"/>
        <v>0</v>
      </c>
      <c r="K34" s="18">
        <f t="shared" si="40"/>
        <v>0</v>
      </c>
      <c r="L34" s="17">
        <f t="shared" si="40"/>
        <v>104</v>
      </c>
      <c r="M34" s="18">
        <f t="shared" si="40"/>
        <v>7384</v>
      </c>
      <c r="N34" s="17">
        <f t="shared" si="40"/>
        <v>16</v>
      </c>
      <c r="O34" s="18">
        <f t="shared" si="40"/>
        <v>2048</v>
      </c>
      <c r="P34" s="17">
        <f>SUM(P3:P33)</f>
        <v>8</v>
      </c>
      <c r="Q34" s="18">
        <f>SUM(Q3:Q33)</f>
        <v>1104</v>
      </c>
      <c r="R34" s="17">
        <f t="shared" ref="R34:AC34" si="41">SUM(R3:R33)</f>
        <v>17</v>
      </c>
      <c r="S34" s="18">
        <f t="shared" si="41"/>
        <v>2465</v>
      </c>
      <c r="T34" s="17">
        <f t="shared" si="41"/>
        <v>60</v>
      </c>
      <c r="U34" s="18">
        <f t="shared" si="41"/>
        <v>8400</v>
      </c>
      <c r="V34" s="17">
        <f t="shared" si="41"/>
        <v>28</v>
      </c>
      <c r="W34" s="18">
        <f t="shared" si="41"/>
        <v>1820</v>
      </c>
      <c r="X34" s="17">
        <f t="shared" si="41"/>
        <v>92</v>
      </c>
      <c r="Y34" s="18">
        <f t="shared" si="41"/>
        <v>6624</v>
      </c>
      <c r="Z34" s="17">
        <f t="shared" si="41"/>
        <v>23</v>
      </c>
      <c r="AA34" s="18">
        <f t="shared" si="41"/>
        <v>2024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2</v>
      </c>
      <c r="AG34" s="18">
        <f t="shared" si="42"/>
        <v>340</v>
      </c>
      <c r="AH34" s="17">
        <f t="shared" si="42"/>
        <v>7</v>
      </c>
      <c r="AI34" s="18">
        <f t="shared" si="42"/>
        <v>1260</v>
      </c>
      <c r="AJ34" s="17">
        <f t="shared" si="42"/>
        <v>4</v>
      </c>
      <c r="AK34" s="18">
        <f t="shared" si="42"/>
        <v>580</v>
      </c>
      <c r="AL34" s="17">
        <f>SUM(AL3:AL33)</f>
        <v>1</v>
      </c>
      <c r="AM34" s="18">
        <f t="shared" ref="AM34:AQ34" si="43">SUM(AM3:AM33)</f>
        <v>139</v>
      </c>
      <c r="AN34" s="17">
        <f t="shared" si="43"/>
        <v>0</v>
      </c>
      <c r="AO34" s="18">
        <f t="shared" si="43"/>
        <v>0</v>
      </c>
      <c r="AP34" s="17">
        <f t="shared" si="43"/>
        <v>5</v>
      </c>
      <c r="AQ34" s="18">
        <f t="shared" si="43"/>
        <v>475</v>
      </c>
      <c r="AR34" s="17">
        <f>SUM(AR3:AR33)</f>
        <v>3</v>
      </c>
      <c r="AS34" s="18">
        <f t="shared" ref="AS34:BK34" si="44">SUM(AS3:AS33)</f>
        <v>141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3</v>
      </c>
      <c r="AY34" s="18">
        <f t="shared" si="44"/>
        <v>330</v>
      </c>
      <c r="AZ34" s="17">
        <f t="shared" si="44"/>
        <v>0</v>
      </c>
      <c r="BA34" s="18">
        <f t="shared" si="44"/>
        <v>0</v>
      </c>
      <c r="BB34" s="17">
        <f t="shared" si="44"/>
        <v>0</v>
      </c>
      <c r="BC34" s="18">
        <f t="shared" si="44"/>
        <v>0</v>
      </c>
      <c r="BD34" s="17">
        <f t="shared" si="44"/>
        <v>0</v>
      </c>
      <c r="BE34" s="18">
        <f t="shared" si="44"/>
        <v>0</v>
      </c>
      <c r="BF34" s="17">
        <f t="shared" si="44"/>
        <v>1</v>
      </c>
      <c r="BG34" s="18">
        <f t="shared" si="44"/>
        <v>9</v>
      </c>
      <c r="BH34" s="17">
        <f t="shared" si="44"/>
        <v>82</v>
      </c>
      <c r="BI34" s="18">
        <f t="shared" si="44"/>
        <v>82</v>
      </c>
      <c r="BJ34" s="17">
        <f t="shared" si="44"/>
        <v>3</v>
      </c>
      <c r="BK34" s="18">
        <f t="shared" si="44"/>
        <v>216</v>
      </c>
      <c r="BL34" s="17">
        <f>SUM(BL3:BL33)</f>
        <v>0</v>
      </c>
      <c r="BM34" s="18">
        <f>SUM(BM3:BM33)</f>
        <v>0</v>
      </c>
      <c r="BN34" s="17">
        <f t="shared" ref="BN34:BQ34" si="45">SUM(BN3:BN33)</f>
        <v>1</v>
      </c>
      <c r="BO34" s="18">
        <f t="shared" si="45"/>
        <v>65</v>
      </c>
      <c r="BP34" s="17">
        <f t="shared" si="45"/>
        <v>5</v>
      </c>
      <c r="BQ34" s="24">
        <f t="shared" si="45"/>
        <v>325</v>
      </c>
      <c r="BR34" s="26">
        <f t="shared" si="1"/>
        <v>45977</v>
      </c>
      <c r="BS34" s="57">
        <f t="shared" ref="BS34" si="46">SUM(BS3:BS33)</f>
        <v>421</v>
      </c>
      <c r="BT34" s="1"/>
      <c r="BU34" s="54">
        <f t="shared" si="35"/>
        <v>36699.393358876114</v>
      </c>
      <c r="BV34" s="54">
        <f t="shared" si="36"/>
        <v>2935.9514687100891</v>
      </c>
      <c r="BW34" s="54">
        <f t="shared" si="37"/>
        <v>6341.6551724137926</v>
      </c>
      <c r="BX34" s="54">
        <f t="shared" si="38"/>
        <v>45976.999999999993</v>
      </c>
    </row>
    <row r="35" spans="1:76" ht="15.6" thickTop="1" thickBot="1" x14ac:dyDescent="0.35">
      <c r="A35" s="9" t="s">
        <v>33</v>
      </c>
      <c r="B35" s="74" t="s">
        <v>0</v>
      </c>
      <c r="C35" s="75"/>
      <c r="D35" s="74" t="s">
        <v>1</v>
      </c>
      <c r="E35" s="75"/>
      <c r="F35" s="74" t="s">
        <v>2</v>
      </c>
      <c r="G35" s="75"/>
      <c r="H35" s="74" t="s">
        <v>3</v>
      </c>
      <c r="I35" s="75"/>
      <c r="J35" s="74"/>
      <c r="K35" s="75"/>
      <c r="L35" s="74" t="s">
        <v>5</v>
      </c>
      <c r="M35" s="75"/>
      <c r="N35" s="74" t="s">
        <v>6</v>
      </c>
      <c r="O35" s="75"/>
      <c r="P35" s="74" t="s">
        <v>7</v>
      </c>
      <c r="Q35" s="75"/>
      <c r="R35" s="74" t="s">
        <v>8</v>
      </c>
      <c r="S35" s="75"/>
      <c r="T35" s="74" t="s">
        <v>9</v>
      </c>
      <c r="U35" s="75"/>
      <c r="V35" s="74" t="s">
        <v>10</v>
      </c>
      <c r="W35" s="75"/>
      <c r="X35" s="74" t="s">
        <v>11</v>
      </c>
      <c r="Y35" s="75"/>
      <c r="Z35" s="74" t="s">
        <v>12</v>
      </c>
      <c r="AA35" s="75"/>
      <c r="AB35" s="74" t="s">
        <v>13</v>
      </c>
      <c r="AC35" s="75"/>
      <c r="AD35" s="74"/>
      <c r="AE35" s="75"/>
      <c r="AF35" s="74" t="s">
        <v>15</v>
      </c>
      <c r="AG35" s="75"/>
      <c r="AH35" s="74" t="s">
        <v>16</v>
      </c>
      <c r="AI35" s="75"/>
      <c r="AJ35" s="74" t="s">
        <v>82</v>
      </c>
      <c r="AK35" s="75"/>
      <c r="AL35" s="74" t="s">
        <v>17</v>
      </c>
      <c r="AM35" s="75"/>
      <c r="AN35" s="74" t="s">
        <v>18</v>
      </c>
      <c r="AO35" s="75"/>
      <c r="AP35" s="74" t="s">
        <v>19</v>
      </c>
      <c r="AQ35" s="75"/>
      <c r="AR35" s="74" t="s">
        <v>20</v>
      </c>
      <c r="AS35" s="75"/>
      <c r="AT35" s="74"/>
      <c r="AU35" s="75"/>
      <c r="AV35" s="74"/>
      <c r="AW35" s="75"/>
      <c r="AX35" s="74" t="s">
        <v>23</v>
      </c>
      <c r="AY35" s="75"/>
      <c r="AZ35" s="74" t="s">
        <v>24</v>
      </c>
      <c r="BA35" s="75"/>
      <c r="BB35" s="74" t="s">
        <v>25</v>
      </c>
      <c r="BC35" s="75"/>
      <c r="BD35" s="74" t="s">
        <v>26</v>
      </c>
      <c r="BE35" s="75"/>
      <c r="BF35" s="74" t="s">
        <v>27</v>
      </c>
      <c r="BG35" s="75"/>
      <c r="BH35" s="74" t="s">
        <v>28</v>
      </c>
      <c r="BI35" s="75"/>
      <c r="BJ35" s="74" t="s">
        <v>29</v>
      </c>
      <c r="BK35" s="75"/>
      <c r="BL35" s="74" t="s">
        <v>30</v>
      </c>
      <c r="BM35" s="75"/>
      <c r="BN35" s="74" t="s">
        <v>31</v>
      </c>
      <c r="BO35" s="75"/>
      <c r="BP35" s="74" t="s">
        <v>32</v>
      </c>
      <c r="BQ35" s="76"/>
    </row>
    <row r="36" spans="1:76" ht="15" thickTop="1" x14ac:dyDescent="0.3">
      <c r="H36" s="38"/>
    </row>
  </sheetData>
  <mergeCells count="70"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36"/>
  <sheetViews>
    <sheetView workbookViewId="0">
      <selection activeCell="A2" sqref="A2"/>
    </sheetView>
  </sheetViews>
  <sheetFormatPr baseColWidth="10" defaultRowHeight="14.4" x14ac:dyDescent="0.3"/>
  <cols>
    <col min="71" max="71" width="11.5546875" style="58"/>
    <col min="76" max="76" width="11.5546875" style="33"/>
  </cols>
  <sheetData>
    <row r="1" spans="1:76" ht="15.6" thickTop="1" thickBot="1" x14ac:dyDescent="0.35">
      <c r="A1" s="11" t="s">
        <v>33</v>
      </c>
      <c r="B1" s="74" t="s">
        <v>0</v>
      </c>
      <c r="C1" s="75"/>
      <c r="D1" s="74" t="s">
        <v>1</v>
      </c>
      <c r="E1" s="75"/>
      <c r="F1" s="74" t="s">
        <v>2</v>
      </c>
      <c r="G1" s="75"/>
      <c r="H1" s="9" t="s">
        <v>3</v>
      </c>
      <c r="I1" s="9"/>
      <c r="J1" s="74"/>
      <c r="K1" s="75"/>
      <c r="L1" s="74" t="s">
        <v>5</v>
      </c>
      <c r="M1" s="75"/>
      <c r="N1" s="74" t="s">
        <v>6</v>
      </c>
      <c r="O1" s="75"/>
      <c r="P1" s="74" t="s">
        <v>7</v>
      </c>
      <c r="Q1" s="75"/>
      <c r="R1" s="74" t="s">
        <v>8</v>
      </c>
      <c r="S1" s="75"/>
      <c r="T1" s="74" t="s">
        <v>9</v>
      </c>
      <c r="U1" s="75"/>
      <c r="V1" s="74" t="s">
        <v>10</v>
      </c>
      <c r="W1" s="75"/>
      <c r="X1" s="74" t="s">
        <v>11</v>
      </c>
      <c r="Y1" s="75"/>
      <c r="Z1" s="74" t="s">
        <v>12</v>
      </c>
      <c r="AA1" s="75"/>
      <c r="AB1" s="74" t="s">
        <v>13</v>
      </c>
      <c r="AC1" s="75"/>
      <c r="AD1" s="74"/>
      <c r="AE1" s="75"/>
      <c r="AF1" s="74" t="s">
        <v>15</v>
      </c>
      <c r="AG1" s="75"/>
      <c r="AH1" s="74" t="s">
        <v>16</v>
      </c>
      <c r="AI1" s="75"/>
      <c r="AJ1" s="74" t="s">
        <v>82</v>
      </c>
      <c r="AK1" s="75"/>
      <c r="AL1" s="74" t="s">
        <v>17</v>
      </c>
      <c r="AM1" s="75"/>
      <c r="AN1" s="74" t="s">
        <v>18</v>
      </c>
      <c r="AO1" s="75"/>
      <c r="AP1" s="74" t="s">
        <v>19</v>
      </c>
      <c r="AQ1" s="75"/>
      <c r="AR1" s="74" t="s">
        <v>20</v>
      </c>
      <c r="AS1" s="75"/>
      <c r="AT1" s="74"/>
      <c r="AU1" s="75"/>
      <c r="AV1" s="74"/>
      <c r="AW1" s="75"/>
      <c r="AX1" s="74" t="s">
        <v>23</v>
      </c>
      <c r="AY1" s="75"/>
      <c r="AZ1" s="74" t="s">
        <v>24</v>
      </c>
      <c r="BA1" s="75"/>
      <c r="BB1" s="74" t="s">
        <v>25</v>
      </c>
      <c r="BC1" s="75"/>
      <c r="BD1" s="74" t="s">
        <v>26</v>
      </c>
      <c r="BE1" s="75"/>
      <c r="BF1" s="74" t="s">
        <v>27</v>
      </c>
      <c r="BG1" s="75"/>
      <c r="BH1" s="74" t="s">
        <v>28</v>
      </c>
      <c r="BI1" s="75"/>
      <c r="BJ1" s="74" t="s">
        <v>29</v>
      </c>
      <c r="BK1" s="75"/>
      <c r="BL1" s="74" t="s">
        <v>30</v>
      </c>
      <c r="BM1" s="75"/>
      <c r="BN1" s="74" t="s">
        <v>31</v>
      </c>
      <c r="BO1" s="75"/>
      <c r="BP1" s="74" t="s">
        <v>32</v>
      </c>
      <c r="BQ1" s="81"/>
      <c r="BR1" s="79" t="s">
        <v>66</v>
      </c>
      <c r="BS1" s="79" t="s">
        <v>67</v>
      </c>
      <c r="BT1" s="82" t="s">
        <v>68</v>
      </c>
      <c r="BU1" s="48" t="s">
        <v>94</v>
      </c>
      <c r="BV1" s="49">
        <v>0.08</v>
      </c>
      <c r="BW1" s="49">
        <v>0.16</v>
      </c>
      <c r="BX1" s="66" t="s">
        <v>95</v>
      </c>
    </row>
    <row r="2" spans="1:76" ht="15.6" thickTop="1" thickBot="1" x14ac:dyDescent="0.35">
      <c r="A2" s="13" t="s">
        <v>34</v>
      </c>
      <c r="B2" s="10">
        <v>71</v>
      </c>
      <c r="C2" s="3"/>
      <c r="D2" s="35">
        <v>27</v>
      </c>
      <c r="E2" s="3"/>
      <c r="F2" s="4">
        <v>54</v>
      </c>
      <c r="G2" s="5"/>
      <c r="H2" s="6">
        <v>70</v>
      </c>
      <c r="I2" s="7"/>
      <c r="J2" s="6"/>
      <c r="K2" s="8"/>
      <c r="L2" s="6">
        <v>71</v>
      </c>
      <c r="M2" s="8"/>
      <c r="N2" s="6">
        <v>128</v>
      </c>
      <c r="O2" s="8"/>
      <c r="P2" s="6">
        <v>138</v>
      </c>
      <c r="Q2" s="7"/>
      <c r="R2" s="6">
        <v>145</v>
      </c>
      <c r="S2" s="7"/>
      <c r="T2" s="6">
        <v>140</v>
      </c>
      <c r="U2" s="7"/>
      <c r="V2" s="6">
        <v>65</v>
      </c>
      <c r="W2" s="7"/>
      <c r="X2" s="6">
        <v>72</v>
      </c>
      <c r="Y2" s="8"/>
      <c r="Z2" s="6">
        <v>88</v>
      </c>
      <c r="AA2" s="7"/>
      <c r="AB2" s="6">
        <v>290</v>
      </c>
      <c r="AC2" s="8"/>
      <c r="AD2" s="6"/>
      <c r="AE2" s="2"/>
      <c r="AF2" s="6">
        <v>170</v>
      </c>
      <c r="AG2" s="8"/>
      <c r="AH2" s="6">
        <v>180</v>
      </c>
      <c r="AI2" s="7"/>
      <c r="AJ2" s="6">
        <v>145</v>
      </c>
      <c r="AK2" s="7"/>
      <c r="AL2" s="6">
        <v>139</v>
      </c>
      <c r="AM2" s="7"/>
      <c r="AN2" s="6">
        <v>22</v>
      </c>
      <c r="AO2" s="7"/>
      <c r="AP2" s="6">
        <v>95</v>
      </c>
      <c r="AQ2" s="7"/>
      <c r="AR2" s="6">
        <v>47</v>
      </c>
      <c r="AS2" s="7"/>
      <c r="AT2" s="6">
        <v>0</v>
      </c>
      <c r="AU2" s="7"/>
      <c r="AV2" s="6">
        <v>0</v>
      </c>
      <c r="AW2" s="7"/>
      <c r="AX2" s="6">
        <v>110</v>
      </c>
      <c r="AY2" s="7"/>
      <c r="AZ2" s="6">
        <v>63</v>
      </c>
      <c r="BA2" s="7"/>
      <c r="BB2" s="6">
        <v>88</v>
      </c>
      <c r="BC2" s="7"/>
      <c r="BD2" s="6">
        <v>36</v>
      </c>
      <c r="BE2" s="7"/>
      <c r="BF2" s="6">
        <v>9</v>
      </c>
      <c r="BG2" s="7"/>
      <c r="BH2" s="6">
        <v>1</v>
      </c>
      <c r="BI2" s="7"/>
      <c r="BJ2" s="6">
        <v>72</v>
      </c>
      <c r="BK2" s="7"/>
      <c r="BL2" s="6">
        <v>72</v>
      </c>
      <c r="BM2" s="7"/>
      <c r="BN2" s="6">
        <v>65</v>
      </c>
      <c r="BO2" s="7"/>
      <c r="BP2" s="6">
        <v>65</v>
      </c>
      <c r="BQ2" s="2"/>
      <c r="BR2" s="80"/>
      <c r="BS2" s="80"/>
      <c r="BT2" s="83"/>
      <c r="BU2" s="51"/>
      <c r="BV2" s="52" t="s">
        <v>96</v>
      </c>
      <c r="BW2" s="46" t="s">
        <v>97</v>
      </c>
      <c r="BX2" s="67"/>
    </row>
    <row r="3" spans="1:76" ht="15.6" thickTop="1" thickBot="1" x14ac:dyDescent="0.35">
      <c r="A3" s="14" t="s">
        <v>35</v>
      </c>
      <c r="B3" s="19">
        <v>1</v>
      </c>
      <c r="C3" s="20">
        <f>$B$2*B3</f>
        <v>71</v>
      </c>
      <c r="D3" s="19">
        <v>6</v>
      </c>
      <c r="E3" s="20">
        <f>$D$2*D3</f>
        <v>162</v>
      </c>
      <c r="F3" s="19">
        <v>0</v>
      </c>
      <c r="G3" s="20">
        <f>$F$2*F3</f>
        <v>0</v>
      </c>
      <c r="H3" s="19">
        <v>1</v>
      </c>
      <c r="I3" s="20">
        <f>$H$2*H3</f>
        <v>70</v>
      </c>
      <c r="J3" s="19"/>
      <c r="K3" s="20">
        <f>$J$2*J3</f>
        <v>0</v>
      </c>
      <c r="L3" s="19">
        <v>9</v>
      </c>
      <c r="M3" s="20">
        <f>$L$2*L3</f>
        <v>639</v>
      </c>
      <c r="N3" s="19">
        <v>0</v>
      </c>
      <c r="O3" s="20">
        <f>$N$2*N3</f>
        <v>0</v>
      </c>
      <c r="P3" s="19">
        <v>0</v>
      </c>
      <c r="Q3" s="20">
        <f>$P$2*P3</f>
        <v>0</v>
      </c>
      <c r="R3" s="19">
        <v>0</v>
      </c>
      <c r="S3" s="20">
        <f>$R$2*R3</f>
        <v>0</v>
      </c>
      <c r="T3" s="19">
        <v>1</v>
      </c>
      <c r="U3" s="20">
        <f>$T$2*T3</f>
        <v>140</v>
      </c>
      <c r="V3" s="19">
        <v>2</v>
      </c>
      <c r="W3" s="20">
        <f>$V$2*V3</f>
        <v>130</v>
      </c>
      <c r="X3" s="19">
        <v>5</v>
      </c>
      <c r="Y3" s="20">
        <f>$X$2*X3</f>
        <v>360</v>
      </c>
      <c r="Z3" s="19">
        <v>3</v>
      </c>
      <c r="AA3" s="20">
        <f>$Z$2*Z3</f>
        <v>264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0</v>
      </c>
      <c r="AI3" s="20">
        <f>$AH$2*AH3</f>
        <v>0</v>
      </c>
      <c r="AJ3" s="19">
        <v>0</v>
      </c>
      <c r="AK3" s="20">
        <f>$AJ$2*AJ3</f>
        <v>0</v>
      </c>
      <c r="AL3" s="19">
        <v>1</v>
      </c>
      <c r="AM3" s="20">
        <f>$AL$2*AL3</f>
        <v>139</v>
      </c>
      <c r="AN3" s="19">
        <v>0</v>
      </c>
      <c r="AO3" s="20">
        <f>$AN$2*AN3</f>
        <v>0</v>
      </c>
      <c r="AP3" s="19">
        <v>0</v>
      </c>
      <c r="AQ3" s="20">
        <f>$AP$2*AP3</f>
        <v>0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1</v>
      </c>
      <c r="BK3" s="20">
        <f>$BJ$2*BJ3</f>
        <v>72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0</v>
      </c>
      <c r="BQ3" s="20">
        <f>$BP$2*BP3</f>
        <v>0</v>
      </c>
      <c r="BR3" s="22">
        <f t="shared" ref="BR3:BR34" si="1">BQ3+BO3+BM3+BK3+BI3+BG3+BE3+BC3+BA3+AY3+AW3+AU3+AS3+AQ3+AO3+AM3+AK3+AI3+AG3+AE3+AC3+AA3+Y3+W3+U3+S3+Q3+O3+M3+K3+I3+G3+E3+C3</f>
        <v>2047</v>
      </c>
      <c r="BS3" s="55">
        <v>21</v>
      </c>
      <c r="BT3">
        <v>1</v>
      </c>
      <c r="BU3" s="47">
        <f>BR3/(1.08)/(1.16)</f>
        <v>1633.9399744572158</v>
      </c>
      <c r="BV3" s="47">
        <f>BU3*(0.08)</f>
        <v>130.71519795657727</v>
      </c>
      <c r="BW3" s="47">
        <f>(BU3+BV3)*(0.16)</f>
        <v>282.34482758620692</v>
      </c>
      <c r="BX3" s="68">
        <f>SUM(BU3+BV3+BW3)</f>
        <v>2047</v>
      </c>
    </row>
    <row r="4" spans="1:76" ht="15" thickBot="1" x14ac:dyDescent="0.35">
      <c r="A4" s="14" t="s">
        <v>36</v>
      </c>
      <c r="B4" s="15">
        <v>4</v>
      </c>
      <c r="C4" s="16">
        <f t="shared" ref="C4:C33" si="2">$B$2*B4</f>
        <v>284</v>
      </c>
      <c r="D4" s="15">
        <v>8</v>
      </c>
      <c r="E4" s="16">
        <f t="shared" ref="E4:E33" si="3">$D$2*D4</f>
        <v>216</v>
      </c>
      <c r="F4" s="15">
        <v>0</v>
      </c>
      <c r="G4" s="16">
        <f t="shared" ref="G4:G33" si="4">$F$2*F4</f>
        <v>0</v>
      </c>
      <c r="H4" s="15">
        <v>5</v>
      </c>
      <c r="I4" s="16">
        <f t="shared" ref="I4:I33" si="5">$H$2*H4</f>
        <v>350</v>
      </c>
      <c r="J4" s="15"/>
      <c r="K4" s="16">
        <f t="shared" ref="K4:K33" si="6">$J$2*J4</f>
        <v>0</v>
      </c>
      <c r="L4" s="15">
        <v>4</v>
      </c>
      <c r="M4" s="16">
        <f t="shared" ref="M4:M9" si="7">$L$2*L4</f>
        <v>284</v>
      </c>
      <c r="N4" s="15">
        <v>0</v>
      </c>
      <c r="O4" s="16">
        <f t="shared" ref="O4:O33" si="8">$N$2*N4</f>
        <v>0</v>
      </c>
      <c r="P4" s="15">
        <v>0</v>
      </c>
      <c r="Q4" s="16">
        <f t="shared" ref="Q4:Q33" si="9">$P$2*P4</f>
        <v>0</v>
      </c>
      <c r="R4" s="15">
        <v>0</v>
      </c>
      <c r="S4" s="16">
        <f t="shared" ref="S4:S33" si="10">$R$2*R4</f>
        <v>0</v>
      </c>
      <c r="T4" s="15">
        <v>1</v>
      </c>
      <c r="U4" s="16">
        <f t="shared" ref="U4:U33" si="11">$T$2*T4</f>
        <v>140</v>
      </c>
      <c r="V4" s="15">
        <v>0</v>
      </c>
      <c r="W4" s="16">
        <f t="shared" ref="W4:W33" si="12">$V$2*V4</f>
        <v>0</v>
      </c>
      <c r="X4" s="15">
        <v>10</v>
      </c>
      <c r="Y4" s="16">
        <f t="shared" ref="Y4:Y33" si="13">$X$2*X4</f>
        <v>720</v>
      </c>
      <c r="Z4" s="15">
        <v>0</v>
      </c>
      <c r="AA4" s="16">
        <f t="shared" ref="AA4:AA33" si="14">$Z$2*Z4</f>
        <v>0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0</v>
      </c>
      <c r="AI4" s="16">
        <f t="shared" ref="AI4:AI33" si="18">$AH$2*AH4</f>
        <v>0</v>
      </c>
      <c r="AJ4" s="15">
        <v>0</v>
      </c>
      <c r="AK4" s="16">
        <f t="shared" ref="AK4:AK33" si="19">$AJ$2*AJ4</f>
        <v>0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0</v>
      </c>
      <c r="AQ4" s="16">
        <f t="shared" ref="AQ4:AQ33" si="22">$AP$2*AP4</f>
        <v>0</v>
      </c>
      <c r="AR4" s="15">
        <v>0</v>
      </c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1</v>
      </c>
      <c r="AY4" s="16">
        <f t="shared" ref="AY4:AY33" si="26">$AX$2*AX4</f>
        <v>110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0</v>
      </c>
      <c r="BG4" s="16">
        <f t="shared" ref="BG4:BG33" si="30">$BF$2*BF4</f>
        <v>0</v>
      </c>
      <c r="BH4" s="15">
        <v>10</v>
      </c>
      <c r="BI4" s="16">
        <f t="shared" ref="BI4:BI33" si="31">$BH$2*BH4</f>
        <v>10</v>
      </c>
      <c r="BJ4" s="15">
        <v>0</v>
      </c>
      <c r="BK4" s="16">
        <f t="shared" ref="BK4:BK33" si="32">$BJ$2*BJ4</f>
        <v>0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0</v>
      </c>
      <c r="BQ4" s="16">
        <f t="shared" ref="BQ4:BQ33" si="34">$BP$2*BP4</f>
        <v>0</v>
      </c>
      <c r="BR4" s="22">
        <f t="shared" si="1"/>
        <v>2114</v>
      </c>
      <c r="BS4" s="55">
        <v>22</v>
      </c>
      <c r="BT4">
        <v>2</v>
      </c>
      <c r="BU4" s="47">
        <f t="shared" ref="BU4:BU34" si="35">BR4/(1.08)/(1.16)</f>
        <v>1687.4201787994893</v>
      </c>
      <c r="BV4" s="47">
        <f t="shared" ref="BV4:BV34" si="36">BU4*(0.08)</f>
        <v>134.99361430395916</v>
      </c>
      <c r="BW4" s="47">
        <f t="shared" ref="BW4:BW34" si="37">(BU4+BV4)*(0.16)</f>
        <v>291.5862068965518</v>
      </c>
      <c r="BX4" s="68">
        <f t="shared" ref="BX4:BX34" si="38">SUM(BU4+BV4+BW4)</f>
        <v>2114.0000000000005</v>
      </c>
    </row>
    <row r="5" spans="1:76" ht="15" thickBot="1" x14ac:dyDescent="0.35">
      <c r="A5" s="14" t="s">
        <v>37</v>
      </c>
      <c r="B5" s="15">
        <v>0</v>
      </c>
      <c r="C5" s="16">
        <f t="shared" si="2"/>
        <v>0</v>
      </c>
      <c r="D5" s="15">
        <v>0</v>
      </c>
      <c r="E5" s="16">
        <f t="shared" si="3"/>
        <v>0</v>
      </c>
      <c r="F5" s="15">
        <v>1</v>
      </c>
      <c r="G5" s="16">
        <f t="shared" si="4"/>
        <v>54</v>
      </c>
      <c r="H5" s="15">
        <v>4</v>
      </c>
      <c r="I5" s="16">
        <f t="shared" si="5"/>
        <v>280</v>
      </c>
      <c r="J5" s="15"/>
      <c r="K5" s="16">
        <f t="shared" si="6"/>
        <v>0</v>
      </c>
      <c r="L5" s="15">
        <v>0</v>
      </c>
      <c r="M5" s="16">
        <f t="shared" si="7"/>
        <v>0</v>
      </c>
      <c r="N5" s="15">
        <v>1</v>
      </c>
      <c r="O5" s="16">
        <f t="shared" si="8"/>
        <v>128</v>
      </c>
      <c r="P5" s="15">
        <v>0</v>
      </c>
      <c r="Q5" s="16">
        <f t="shared" si="9"/>
        <v>0</v>
      </c>
      <c r="R5" s="15">
        <v>0</v>
      </c>
      <c r="S5" s="16">
        <f t="shared" si="10"/>
        <v>0</v>
      </c>
      <c r="T5" s="15">
        <v>6</v>
      </c>
      <c r="U5" s="16">
        <f t="shared" si="11"/>
        <v>840</v>
      </c>
      <c r="V5" s="15">
        <v>2</v>
      </c>
      <c r="W5" s="16">
        <f t="shared" si="12"/>
        <v>130</v>
      </c>
      <c r="X5" s="15">
        <v>7</v>
      </c>
      <c r="Y5" s="16">
        <f t="shared" si="13"/>
        <v>504</v>
      </c>
      <c r="Z5" s="15">
        <v>1</v>
      </c>
      <c r="AA5" s="16">
        <f t="shared" si="14"/>
        <v>88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0</v>
      </c>
      <c r="AI5" s="16">
        <f t="shared" si="18"/>
        <v>0</v>
      </c>
      <c r="AJ5" s="15">
        <v>0</v>
      </c>
      <c r="AK5" s="16">
        <f t="shared" si="19"/>
        <v>0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1</v>
      </c>
      <c r="AS5" s="16">
        <f t="shared" si="23"/>
        <v>47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1</v>
      </c>
      <c r="BC5" s="16">
        <f t="shared" si="28"/>
        <v>88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0</v>
      </c>
      <c r="BK5" s="16">
        <f t="shared" si="32"/>
        <v>0</v>
      </c>
      <c r="BL5" s="15">
        <v>1</v>
      </c>
      <c r="BM5" s="16">
        <f t="shared" si="0"/>
        <v>72</v>
      </c>
      <c r="BN5" s="15">
        <v>0</v>
      </c>
      <c r="BO5" s="16">
        <f t="shared" si="33"/>
        <v>0</v>
      </c>
      <c r="BP5" s="15">
        <v>0</v>
      </c>
      <c r="BQ5" s="16">
        <f t="shared" si="34"/>
        <v>0</v>
      </c>
      <c r="BR5" s="22">
        <f t="shared" si="1"/>
        <v>2231</v>
      </c>
      <c r="BS5" s="55">
        <v>22</v>
      </c>
      <c r="BT5">
        <v>3</v>
      </c>
      <c r="BU5" s="47">
        <f t="shared" si="35"/>
        <v>1780.8109833971901</v>
      </c>
      <c r="BV5" s="47">
        <f t="shared" si="36"/>
        <v>142.46487867177521</v>
      </c>
      <c r="BW5" s="47">
        <f t="shared" si="37"/>
        <v>307.72413793103448</v>
      </c>
      <c r="BX5" s="68">
        <f t="shared" si="38"/>
        <v>2231</v>
      </c>
    </row>
    <row r="6" spans="1:76" ht="15" thickBot="1" x14ac:dyDescent="0.35">
      <c r="A6" s="14" t="s">
        <v>38</v>
      </c>
      <c r="B6" s="15">
        <v>1</v>
      </c>
      <c r="C6" s="16">
        <f t="shared" si="2"/>
        <v>71</v>
      </c>
      <c r="D6" s="15">
        <v>7</v>
      </c>
      <c r="E6" s="16">
        <f t="shared" si="3"/>
        <v>189</v>
      </c>
      <c r="F6" s="15">
        <v>0</v>
      </c>
      <c r="G6" s="16">
        <f t="shared" si="4"/>
        <v>0</v>
      </c>
      <c r="H6" s="15">
        <v>3</v>
      </c>
      <c r="I6" s="16">
        <f t="shared" si="5"/>
        <v>210</v>
      </c>
      <c r="J6" s="15"/>
      <c r="K6" s="16">
        <f t="shared" si="6"/>
        <v>0</v>
      </c>
      <c r="L6" s="15">
        <v>9</v>
      </c>
      <c r="M6" s="16">
        <f t="shared" si="7"/>
        <v>639</v>
      </c>
      <c r="N6" s="15">
        <v>0</v>
      </c>
      <c r="O6" s="16">
        <f t="shared" si="8"/>
        <v>0</v>
      </c>
      <c r="P6" s="15">
        <v>0</v>
      </c>
      <c r="Q6" s="16">
        <f t="shared" si="9"/>
        <v>0</v>
      </c>
      <c r="R6" s="15">
        <v>2</v>
      </c>
      <c r="S6" s="16">
        <f t="shared" si="10"/>
        <v>290</v>
      </c>
      <c r="T6" s="15">
        <v>2</v>
      </c>
      <c r="U6" s="16">
        <f t="shared" si="11"/>
        <v>280</v>
      </c>
      <c r="V6" s="15">
        <v>0</v>
      </c>
      <c r="W6" s="16">
        <f t="shared" si="12"/>
        <v>0</v>
      </c>
      <c r="X6" s="15">
        <v>3</v>
      </c>
      <c r="Y6" s="16">
        <f t="shared" si="13"/>
        <v>216</v>
      </c>
      <c r="Z6" s="15">
        <v>2</v>
      </c>
      <c r="AA6" s="16">
        <f t="shared" si="14"/>
        <v>176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0</v>
      </c>
      <c r="AI6" s="16">
        <f t="shared" si="18"/>
        <v>0</v>
      </c>
      <c r="AJ6" s="15">
        <v>0</v>
      </c>
      <c r="AK6" s="16">
        <f t="shared" si="19"/>
        <v>0</v>
      </c>
      <c r="AL6" s="15">
        <v>1</v>
      </c>
      <c r="AM6" s="16">
        <f t="shared" si="20"/>
        <v>139</v>
      </c>
      <c r="AN6" s="15">
        <v>0</v>
      </c>
      <c r="AO6" s="16">
        <f t="shared" si="21"/>
        <v>0</v>
      </c>
      <c r="AP6" s="15">
        <v>1</v>
      </c>
      <c r="AQ6" s="16">
        <f t="shared" si="22"/>
        <v>95</v>
      </c>
      <c r="AR6" s="15">
        <v>0</v>
      </c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>
        <v>0</v>
      </c>
      <c r="AY6" s="16">
        <f t="shared" si="26"/>
        <v>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0</v>
      </c>
      <c r="BG6" s="16">
        <f t="shared" si="30"/>
        <v>0</v>
      </c>
      <c r="BH6" s="15">
        <v>0</v>
      </c>
      <c r="BI6" s="16">
        <f t="shared" si="31"/>
        <v>0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0</v>
      </c>
      <c r="BO6" s="16">
        <f t="shared" si="33"/>
        <v>0</v>
      </c>
      <c r="BP6" s="15">
        <v>0</v>
      </c>
      <c r="BQ6" s="16">
        <f t="shared" si="34"/>
        <v>0</v>
      </c>
      <c r="BR6" s="22">
        <f t="shared" si="1"/>
        <v>2305</v>
      </c>
      <c r="BS6" s="55">
        <v>23</v>
      </c>
      <c r="BT6">
        <v>4</v>
      </c>
      <c r="BU6" s="47">
        <f t="shared" si="35"/>
        <v>1839.8786717752234</v>
      </c>
      <c r="BV6" s="47">
        <f t="shared" si="36"/>
        <v>147.19029374201787</v>
      </c>
      <c r="BW6" s="47">
        <f t="shared" si="37"/>
        <v>317.93103448275861</v>
      </c>
      <c r="BX6" s="68">
        <f t="shared" si="38"/>
        <v>2305</v>
      </c>
    </row>
    <row r="7" spans="1:76" ht="15" thickBot="1" x14ac:dyDescent="0.35">
      <c r="A7" s="14" t="s">
        <v>39</v>
      </c>
      <c r="B7" s="15">
        <v>0</v>
      </c>
      <c r="C7" s="16">
        <f t="shared" si="2"/>
        <v>0</v>
      </c>
      <c r="D7" s="15">
        <v>10</v>
      </c>
      <c r="E7" s="16">
        <f t="shared" si="3"/>
        <v>270</v>
      </c>
      <c r="F7" s="15">
        <v>0</v>
      </c>
      <c r="G7" s="16">
        <f t="shared" si="4"/>
        <v>0</v>
      </c>
      <c r="H7" s="15">
        <v>1</v>
      </c>
      <c r="I7" s="16">
        <f t="shared" si="5"/>
        <v>70</v>
      </c>
      <c r="J7" s="15"/>
      <c r="K7" s="16">
        <f t="shared" si="6"/>
        <v>0</v>
      </c>
      <c r="L7" s="15">
        <v>3</v>
      </c>
      <c r="M7" s="16">
        <f t="shared" si="7"/>
        <v>213</v>
      </c>
      <c r="N7" s="15">
        <v>1</v>
      </c>
      <c r="O7" s="16">
        <f t="shared" si="8"/>
        <v>128</v>
      </c>
      <c r="P7" s="15">
        <v>0</v>
      </c>
      <c r="Q7" s="16">
        <f t="shared" si="9"/>
        <v>0</v>
      </c>
      <c r="R7" s="15">
        <v>0</v>
      </c>
      <c r="S7" s="16">
        <f t="shared" si="10"/>
        <v>0</v>
      </c>
      <c r="T7" s="15">
        <v>1</v>
      </c>
      <c r="U7" s="16">
        <f t="shared" si="11"/>
        <v>140</v>
      </c>
      <c r="V7" s="15">
        <v>3</v>
      </c>
      <c r="W7" s="16">
        <f t="shared" si="12"/>
        <v>195</v>
      </c>
      <c r="X7" s="15">
        <v>6</v>
      </c>
      <c r="Y7" s="16">
        <f t="shared" si="13"/>
        <v>432</v>
      </c>
      <c r="Z7" s="15">
        <v>1</v>
      </c>
      <c r="AA7" s="16">
        <f t="shared" si="14"/>
        <v>88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0</v>
      </c>
      <c r="AI7" s="16">
        <f t="shared" si="18"/>
        <v>0</v>
      </c>
      <c r="AJ7" s="15">
        <v>0</v>
      </c>
      <c r="AK7" s="16">
        <f t="shared" si="19"/>
        <v>0</v>
      </c>
      <c r="AL7" s="15">
        <v>0</v>
      </c>
      <c r="AM7" s="16">
        <f t="shared" si="20"/>
        <v>0</v>
      </c>
      <c r="AN7" s="15">
        <v>1</v>
      </c>
      <c r="AO7" s="16">
        <f t="shared" si="21"/>
        <v>22</v>
      </c>
      <c r="AP7" s="15">
        <v>0</v>
      </c>
      <c r="AQ7" s="16">
        <f t="shared" si="22"/>
        <v>0</v>
      </c>
      <c r="AR7" s="15">
        <v>0</v>
      </c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0</v>
      </c>
      <c r="BG7" s="16">
        <f t="shared" si="30"/>
        <v>0</v>
      </c>
      <c r="BH7" s="15">
        <v>5</v>
      </c>
      <c r="BI7" s="16">
        <f t="shared" si="31"/>
        <v>5</v>
      </c>
      <c r="BJ7" s="15">
        <v>1</v>
      </c>
      <c r="BK7" s="16">
        <f t="shared" si="32"/>
        <v>72</v>
      </c>
      <c r="BL7" s="15">
        <v>1</v>
      </c>
      <c r="BM7" s="16">
        <f t="shared" si="0"/>
        <v>72</v>
      </c>
      <c r="BN7" s="15">
        <v>0</v>
      </c>
      <c r="BO7" s="16">
        <f t="shared" si="33"/>
        <v>0</v>
      </c>
      <c r="BP7" s="15">
        <v>3</v>
      </c>
      <c r="BQ7" s="16">
        <f t="shared" si="34"/>
        <v>195</v>
      </c>
      <c r="BR7" s="22">
        <f t="shared" si="1"/>
        <v>1902</v>
      </c>
      <c r="BS7" s="55">
        <v>20</v>
      </c>
      <c r="BT7">
        <v>5</v>
      </c>
      <c r="BU7" s="47">
        <f t="shared" si="35"/>
        <v>1518.1992337164752</v>
      </c>
      <c r="BV7" s="47">
        <f t="shared" si="36"/>
        <v>121.45593869731802</v>
      </c>
      <c r="BW7" s="47">
        <f t="shared" si="37"/>
        <v>262.34482758620692</v>
      </c>
      <c r="BX7" s="68">
        <f t="shared" si="38"/>
        <v>1902.0000000000002</v>
      </c>
    </row>
    <row r="8" spans="1:76" ht="15" thickBot="1" x14ac:dyDescent="0.35">
      <c r="A8" s="14" t="s">
        <v>40</v>
      </c>
      <c r="B8" s="15">
        <v>1</v>
      </c>
      <c r="C8" s="16">
        <f t="shared" si="2"/>
        <v>71</v>
      </c>
      <c r="D8" s="15">
        <v>3</v>
      </c>
      <c r="E8" s="16">
        <f t="shared" si="3"/>
        <v>81</v>
      </c>
      <c r="F8" s="15">
        <v>1</v>
      </c>
      <c r="G8" s="16">
        <f t="shared" si="4"/>
        <v>54</v>
      </c>
      <c r="H8" s="15">
        <v>5</v>
      </c>
      <c r="I8" s="16">
        <f t="shared" si="5"/>
        <v>350</v>
      </c>
      <c r="J8" s="15"/>
      <c r="K8" s="16">
        <f t="shared" si="6"/>
        <v>0</v>
      </c>
      <c r="L8" s="15">
        <v>8</v>
      </c>
      <c r="M8" s="16">
        <f t="shared" si="7"/>
        <v>568</v>
      </c>
      <c r="N8" s="15">
        <v>1</v>
      </c>
      <c r="O8" s="16">
        <f t="shared" si="8"/>
        <v>128</v>
      </c>
      <c r="P8" s="15">
        <v>0</v>
      </c>
      <c r="Q8" s="16">
        <f t="shared" si="9"/>
        <v>0</v>
      </c>
      <c r="R8" s="15">
        <v>0</v>
      </c>
      <c r="S8" s="16">
        <f t="shared" si="10"/>
        <v>0</v>
      </c>
      <c r="T8" s="15">
        <v>1</v>
      </c>
      <c r="U8" s="16">
        <f t="shared" si="11"/>
        <v>140</v>
      </c>
      <c r="V8" s="15">
        <v>1</v>
      </c>
      <c r="W8" s="16">
        <f t="shared" si="12"/>
        <v>65</v>
      </c>
      <c r="X8" s="15">
        <v>4</v>
      </c>
      <c r="Y8" s="16">
        <f t="shared" si="13"/>
        <v>288</v>
      </c>
      <c r="Z8" s="15">
        <v>2</v>
      </c>
      <c r="AA8" s="16">
        <f t="shared" si="14"/>
        <v>176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1</v>
      </c>
      <c r="AQ8" s="16">
        <f t="shared" si="22"/>
        <v>95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0</v>
      </c>
      <c r="AY8" s="16">
        <f t="shared" si="26"/>
        <v>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22">
        <f t="shared" si="1"/>
        <v>2016</v>
      </c>
      <c r="BS8" s="55">
        <v>20</v>
      </c>
      <c r="BT8">
        <v>6</v>
      </c>
      <c r="BU8" s="47">
        <f t="shared" si="35"/>
        <v>1609.1954022988505</v>
      </c>
      <c r="BV8" s="47">
        <f t="shared" si="36"/>
        <v>128.73563218390805</v>
      </c>
      <c r="BW8" s="47">
        <f t="shared" si="37"/>
        <v>278.06896551724139</v>
      </c>
      <c r="BX8" s="68">
        <f t="shared" si="38"/>
        <v>2016</v>
      </c>
    </row>
    <row r="9" spans="1:76" ht="15" thickBot="1" x14ac:dyDescent="0.35">
      <c r="A9" s="14" t="s">
        <v>41</v>
      </c>
      <c r="B9" s="15"/>
      <c r="C9" s="16">
        <f t="shared" si="2"/>
        <v>0</v>
      </c>
      <c r="D9" s="15"/>
      <c r="E9" s="16">
        <f t="shared" si="3"/>
        <v>0</v>
      </c>
      <c r="F9" s="15"/>
      <c r="G9" s="16">
        <f t="shared" si="4"/>
        <v>0</v>
      </c>
      <c r="H9" s="15"/>
      <c r="I9" s="16">
        <f t="shared" si="5"/>
        <v>0</v>
      </c>
      <c r="J9" s="15"/>
      <c r="K9" s="16">
        <f t="shared" si="6"/>
        <v>0</v>
      </c>
      <c r="L9" s="15"/>
      <c r="M9" s="16">
        <f t="shared" si="7"/>
        <v>0</v>
      </c>
      <c r="N9" s="15"/>
      <c r="O9" s="16">
        <f t="shared" si="8"/>
        <v>0</v>
      </c>
      <c r="P9" s="15"/>
      <c r="Q9" s="16">
        <f t="shared" si="9"/>
        <v>0</v>
      </c>
      <c r="R9" s="15"/>
      <c r="S9" s="16">
        <f t="shared" si="10"/>
        <v>0</v>
      </c>
      <c r="T9" s="15"/>
      <c r="U9" s="16">
        <f t="shared" si="11"/>
        <v>0</v>
      </c>
      <c r="V9" s="15"/>
      <c r="W9" s="16">
        <f t="shared" si="12"/>
        <v>0</v>
      </c>
      <c r="X9" s="15"/>
      <c r="Y9" s="16">
        <f t="shared" si="13"/>
        <v>0</v>
      </c>
      <c r="Z9" s="15"/>
      <c r="AA9" s="16">
        <f t="shared" si="14"/>
        <v>0</v>
      </c>
      <c r="AB9" s="15"/>
      <c r="AC9" s="16">
        <f t="shared" si="15"/>
        <v>0</v>
      </c>
      <c r="AD9" s="15"/>
      <c r="AE9" s="16">
        <f t="shared" si="16"/>
        <v>0</v>
      </c>
      <c r="AF9" s="15"/>
      <c r="AG9" s="16">
        <f t="shared" si="17"/>
        <v>0</v>
      </c>
      <c r="AH9" s="15"/>
      <c r="AI9" s="16">
        <f t="shared" si="18"/>
        <v>0</v>
      </c>
      <c r="AJ9" s="15"/>
      <c r="AK9" s="16">
        <f t="shared" si="19"/>
        <v>0</v>
      </c>
      <c r="AL9" s="15"/>
      <c r="AM9" s="16">
        <f t="shared" si="20"/>
        <v>0</v>
      </c>
      <c r="AN9" s="15"/>
      <c r="AO9" s="16">
        <f t="shared" si="21"/>
        <v>0</v>
      </c>
      <c r="AP9" s="15"/>
      <c r="AQ9" s="16">
        <f t="shared" si="22"/>
        <v>0</v>
      </c>
      <c r="AR9" s="15"/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/>
      <c r="AY9" s="16">
        <f t="shared" si="26"/>
        <v>0</v>
      </c>
      <c r="AZ9" s="15"/>
      <c r="BA9" s="16">
        <f t="shared" si="27"/>
        <v>0</v>
      </c>
      <c r="BB9" s="15"/>
      <c r="BC9" s="16">
        <f t="shared" si="28"/>
        <v>0</v>
      </c>
      <c r="BD9" s="15"/>
      <c r="BE9" s="16">
        <f t="shared" si="29"/>
        <v>0</v>
      </c>
      <c r="BF9" s="15"/>
      <c r="BG9" s="16">
        <f t="shared" si="30"/>
        <v>0</v>
      </c>
      <c r="BH9" s="15"/>
      <c r="BI9" s="16">
        <f t="shared" si="31"/>
        <v>0</v>
      </c>
      <c r="BJ9" s="15"/>
      <c r="BK9" s="16">
        <f t="shared" si="32"/>
        <v>0</v>
      </c>
      <c r="BL9" s="15"/>
      <c r="BM9" s="16">
        <f t="shared" si="0"/>
        <v>0</v>
      </c>
      <c r="BN9" s="15"/>
      <c r="BO9" s="16">
        <f t="shared" si="33"/>
        <v>0</v>
      </c>
      <c r="BP9" s="15"/>
      <c r="BQ9" s="16">
        <f t="shared" si="34"/>
        <v>0</v>
      </c>
      <c r="BR9" s="22">
        <f t="shared" si="1"/>
        <v>0</v>
      </c>
      <c r="BS9" s="55"/>
      <c r="BT9">
        <v>7</v>
      </c>
      <c r="BU9" s="47">
        <f t="shared" si="35"/>
        <v>0</v>
      </c>
      <c r="BV9" s="47">
        <f t="shared" si="36"/>
        <v>0</v>
      </c>
      <c r="BW9" s="47">
        <f t="shared" si="37"/>
        <v>0</v>
      </c>
      <c r="BX9" s="68">
        <f>SUM(BU9+BV9+BW9)</f>
        <v>0</v>
      </c>
    </row>
    <row r="10" spans="1:76" ht="15" thickBot="1" x14ac:dyDescent="0.35">
      <c r="A10" s="14" t="s">
        <v>42</v>
      </c>
      <c r="B10" s="15">
        <v>2</v>
      </c>
      <c r="C10" s="16">
        <f t="shared" si="2"/>
        <v>142</v>
      </c>
      <c r="D10" s="15">
        <v>15</v>
      </c>
      <c r="E10" s="16">
        <f t="shared" si="3"/>
        <v>405</v>
      </c>
      <c r="F10" s="15">
        <v>0</v>
      </c>
      <c r="G10" s="16">
        <f t="shared" si="4"/>
        <v>0</v>
      </c>
      <c r="H10" s="15">
        <v>5</v>
      </c>
      <c r="I10" s="16">
        <f t="shared" si="5"/>
        <v>350</v>
      </c>
      <c r="J10" s="15"/>
      <c r="K10" s="16">
        <f t="shared" si="6"/>
        <v>0</v>
      </c>
      <c r="L10" s="15">
        <v>4</v>
      </c>
      <c r="M10" s="16">
        <f>$L$2*L10</f>
        <v>284</v>
      </c>
      <c r="N10" s="15">
        <v>0</v>
      </c>
      <c r="O10" s="16">
        <f t="shared" si="8"/>
        <v>0</v>
      </c>
      <c r="P10" s="15">
        <v>0</v>
      </c>
      <c r="Q10" s="16">
        <f t="shared" si="9"/>
        <v>0</v>
      </c>
      <c r="R10" s="15">
        <v>0</v>
      </c>
      <c r="S10" s="16">
        <f t="shared" si="10"/>
        <v>0</v>
      </c>
      <c r="T10" s="15">
        <v>1</v>
      </c>
      <c r="U10" s="16">
        <f t="shared" si="11"/>
        <v>140</v>
      </c>
      <c r="V10" s="15">
        <v>1</v>
      </c>
      <c r="W10" s="16">
        <f t="shared" si="12"/>
        <v>65</v>
      </c>
      <c r="X10" s="15">
        <v>3</v>
      </c>
      <c r="Y10" s="16">
        <f t="shared" si="13"/>
        <v>216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0</v>
      </c>
      <c r="AK10" s="16">
        <f t="shared" si="19"/>
        <v>0</v>
      </c>
      <c r="AL10" s="15">
        <v>1</v>
      </c>
      <c r="AM10" s="16">
        <f t="shared" si="20"/>
        <v>139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0</v>
      </c>
      <c r="BI10" s="16">
        <f t="shared" si="31"/>
        <v>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1741</v>
      </c>
      <c r="BS10" s="55">
        <v>15</v>
      </c>
      <c r="BT10">
        <v>8</v>
      </c>
      <c r="BU10" s="47">
        <f t="shared" si="35"/>
        <v>1389.6871008939975</v>
      </c>
      <c r="BV10" s="47">
        <f t="shared" si="36"/>
        <v>111.1749680715198</v>
      </c>
      <c r="BW10" s="47">
        <f t="shared" si="37"/>
        <v>240.13793103448276</v>
      </c>
      <c r="BX10" s="68">
        <f t="shared" si="38"/>
        <v>1741</v>
      </c>
    </row>
    <row r="11" spans="1:76" ht="15" thickBot="1" x14ac:dyDescent="0.35">
      <c r="A11" s="14" t="s">
        <v>43</v>
      </c>
      <c r="B11" s="15">
        <v>0</v>
      </c>
      <c r="C11" s="16">
        <f t="shared" si="2"/>
        <v>0</v>
      </c>
      <c r="D11" s="15">
        <v>11</v>
      </c>
      <c r="E11" s="16">
        <f t="shared" si="3"/>
        <v>297</v>
      </c>
      <c r="F11" s="15">
        <v>0</v>
      </c>
      <c r="G11" s="16">
        <f t="shared" si="4"/>
        <v>0</v>
      </c>
      <c r="H11" s="15">
        <v>3</v>
      </c>
      <c r="I11" s="16">
        <f t="shared" si="5"/>
        <v>210</v>
      </c>
      <c r="J11" s="15"/>
      <c r="K11" s="16">
        <f t="shared" si="6"/>
        <v>0</v>
      </c>
      <c r="L11" s="15">
        <v>1</v>
      </c>
      <c r="M11" s="16">
        <f>$L$2*L11</f>
        <v>71</v>
      </c>
      <c r="N11" s="15">
        <v>0</v>
      </c>
      <c r="O11" s="16">
        <f t="shared" si="8"/>
        <v>0</v>
      </c>
      <c r="P11" s="15">
        <v>0</v>
      </c>
      <c r="Q11" s="16">
        <f t="shared" si="9"/>
        <v>0</v>
      </c>
      <c r="R11" s="15">
        <v>0</v>
      </c>
      <c r="S11" s="16">
        <f t="shared" si="10"/>
        <v>0</v>
      </c>
      <c r="T11" s="15">
        <v>6</v>
      </c>
      <c r="U11" s="16">
        <f t="shared" si="11"/>
        <v>840</v>
      </c>
      <c r="V11" s="15">
        <v>5</v>
      </c>
      <c r="W11" s="16">
        <f t="shared" si="12"/>
        <v>325</v>
      </c>
      <c r="X11" s="15">
        <v>2</v>
      </c>
      <c r="Y11" s="16">
        <f t="shared" si="13"/>
        <v>144</v>
      </c>
      <c r="Z11" s="15">
        <v>0</v>
      </c>
      <c r="AA11" s="16">
        <f t="shared" si="14"/>
        <v>0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0</v>
      </c>
      <c r="AI11" s="16">
        <f t="shared" si="18"/>
        <v>0</v>
      </c>
      <c r="AJ11" s="15">
        <v>0</v>
      </c>
      <c r="AK11" s="16">
        <f t="shared" si="19"/>
        <v>0</v>
      </c>
      <c r="AL11" s="15">
        <v>1</v>
      </c>
      <c r="AM11" s="16">
        <f t="shared" si="20"/>
        <v>139</v>
      </c>
      <c r="AN11" s="15">
        <v>0</v>
      </c>
      <c r="AO11" s="16">
        <f t="shared" si="21"/>
        <v>0</v>
      </c>
      <c r="AP11" s="15">
        <v>0</v>
      </c>
      <c r="AQ11" s="16">
        <f t="shared" si="22"/>
        <v>0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0</v>
      </c>
      <c r="AY11" s="16">
        <f t="shared" si="26"/>
        <v>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0</v>
      </c>
      <c r="BQ11" s="16">
        <f t="shared" si="34"/>
        <v>0</v>
      </c>
      <c r="BR11" s="22">
        <f t="shared" si="1"/>
        <v>2026</v>
      </c>
      <c r="BS11" s="55">
        <v>21</v>
      </c>
      <c r="BT11">
        <v>9</v>
      </c>
      <c r="BU11" s="47">
        <f t="shared" si="35"/>
        <v>1617.1775223499362</v>
      </c>
      <c r="BV11" s="47">
        <f t="shared" si="36"/>
        <v>129.37420178799491</v>
      </c>
      <c r="BW11" s="47">
        <f t="shared" si="37"/>
        <v>279.44827586206901</v>
      </c>
      <c r="BX11" s="68">
        <f t="shared" si="38"/>
        <v>2026.0000000000002</v>
      </c>
    </row>
    <row r="12" spans="1:76" ht="15" thickBot="1" x14ac:dyDescent="0.35">
      <c r="A12" s="14" t="s">
        <v>44</v>
      </c>
      <c r="B12" s="15">
        <v>0</v>
      </c>
      <c r="C12" s="16">
        <f t="shared" si="2"/>
        <v>0</v>
      </c>
      <c r="D12" s="15">
        <v>5</v>
      </c>
      <c r="E12" s="16">
        <f t="shared" si="3"/>
        <v>135</v>
      </c>
      <c r="F12" s="15">
        <v>0</v>
      </c>
      <c r="G12" s="16">
        <f t="shared" si="4"/>
        <v>0</v>
      </c>
      <c r="H12" s="15">
        <v>3</v>
      </c>
      <c r="I12" s="16">
        <f t="shared" si="5"/>
        <v>210</v>
      </c>
      <c r="J12" s="15"/>
      <c r="K12" s="16">
        <f t="shared" si="6"/>
        <v>0</v>
      </c>
      <c r="L12" s="15">
        <v>5</v>
      </c>
      <c r="M12" s="16">
        <f>$L$2*L12</f>
        <v>355</v>
      </c>
      <c r="N12" s="15">
        <v>0</v>
      </c>
      <c r="O12" s="16">
        <f t="shared" si="8"/>
        <v>0</v>
      </c>
      <c r="P12" s="15">
        <v>0</v>
      </c>
      <c r="Q12" s="16">
        <f t="shared" si="9"/>
        <v>0</v>
      </c>
      <c r="R12" s="15">
        <v>2</v>
      </c>
      <c r="S12" s="16">
        <f t="shared" si="10"/>
        <v>290</v>
      </c>
      <c r="T12" s="15">
        <v>3</v>
      </c>
      <c r="U12" s="16">
        <f t="shared" si="11"/>
        <v>420</v>
      </c>
      <c r="V12" s="15">
        <v>5</v>
      </c>
      <c r="W12" s="16">
        <f t="shared" si="12"/>
        <v>325</v>
      </c>
      <c r="X12" s="15">
        <v>4</v>
      </c>
      <c r="Y12" s="16">
        <f t="shared" si="13"/>
        <v>288</v>
      </c>
      <c r="Z12" s="15">
        <v>1</v>
      </c>
      <c r="AA12" s="16">
        <f t="shared" si="14"/>
        <v>88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0</v>
      </c>
      <c r="AK12" s="16">
        <f t="shared" si="19"/>
        <v>0</v>
      </c>
      <c r="AL12" s="15">
        <v>1</v>
      </c>
      <c r="AM12" s="16">
        <f t="shared" si="20"/>
        <v>139</v>
      </c>
      <c r="AN12" s="15">
        <v>0</v>
      </c>
      <c r="AO12" s="16">
        <f t="shared" si="21"/>
        <v>0</v>
      </c>
      <c r="AP12" s="15">
        <v>0</v>
      </c>
      <c r="AQ12" s="16">
        <f t="shared" si="22"/>
        <v>0</v>
      </c>
      <c r="AR12" s="15">
        <v>1</v>
      </c>
      <c r="AS12" s="16">
        <f t="shared" si="23"/>
        <v>47</v>
      </c>
      <c r="AT12" s="15"/>
      <c r="AU12" s="16">
        <f t="shared" si="24"/>
        <v>0</v>
      </c>
      <c r="AV12" s="15"/>
      <c r="AW12" s="16">
        <f t="shared" si="25"/>
        <v>0</v>
      </c>
      <c r="AX12" s="15">
        <v>0</v>
      </c>
      <c r="AY12" s="16">
        <f t="shared" si="26"/>
        <v>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22">
        <f t="shared" si="1"/>
        <v>2297</v>
      </c>
      <c r="BS12" s="55">
        <v>22</v>
      </c>
      <c r="BT12">
        <v>10</v>
      </c>
      <c r="BU12" s="47">
        <f t="shared" si="35"/>
        <v>1833.492975734355</v>
      </c>
      <c r="BV12" s="47">
        <f t="shared" si="36"/>
        <v>146.67943805874842</v>
      </c>
      <c r="BW12" s="47">
        <f t="shared" si="37"/>
        <v>316.82758620689657</v>
      </c>
      <c r="BX12" s="68">
        <f t="shared" si="38"/>
        <v>2297</v>
      </c>
    </row>
    <row r="13" spans="1:76" ht="15" thickBot="1" x14ac:dyDescent="0.35">
      <c r="A13" s="14" t="s">
        <v>45</v>
      </c>
      <c r="B13" s="15">
        <v>0</v>
      </c>
      <c r="C13" s="16">
        <f t="shared" si="2"/>
        <v>0</v>
      </c>
      <c r="D13" s="15">
        <v>4</v>
      </c>
      <c r="E13" s="16">
        <f t="shared" si="3"/>
        <v>108</v>
      </c>
      <c r="F13" s="15">
        <v>0</v>
      </c>
      <c r="G13" s="16">
        <f t="shared" si="4"/>
        <v>0</v>
      </c>
      <c r="H13" s="15">
        <v>5</v>
      </c>
      <c r="I13" s="16">
        <f t="shared" si="5"/>
        <v>350</v>
      </c>
      <c r="J13" s="15"/>
      <c r="K13" s="16">
        <f t="shared" si="6"/>
        <v>0</v>
      </c>
      <c r="L13" s="15">
        <v>3</v>
      </c>
      <c r="M13" s="16">
        <f t="shared" ref="M13:M33" si="39">$L$2*L13</f>
        <v>213</v>
      </c>
      <c r="N13" s="15">
        <v>0</v>
      </c>
      <c r="O13" s="16">
        <f t="shared" si="8"/>
        <v>0</v>
      </c>
      <c r="P13" s="15">
        <v>0</v>
      </c>
      <c r="Q13" s="16">
        <f t="shared" si="9"/>
        <v>0</v>
      </c>
      <c r="R13" s="15">
        <v>0</v>
      </c>
      <c r="S13" s="16">
        <f t="shared" si="10"/>
        <v>0</v>
      </c>
      <c r="T13" s="15">
        <v>9</v>
      </c>
      <c r="U13" s="16">
        <f t="shared" si="11"/>
        <v>1260</v>
      </c>
      <c r="V13" s="15">
        <v>4</v>
      </c>
      <c r="W13" s="16">
        <f t="shared" si="12"/>
        <v>260</v>
      </c>
      <c r="X13" s="15">
        <v>10</v>
      </c>
      <c r="Y13" s="16">
        <f t="shared" si="13"/>
        <v>720</v>
      </c>
      <c r="Z13" s="15">
        <v>0</v>
      </c>
      <c r="AA13" s="16">
        <f t="shared" si="14"/>
        <v>0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0</v>
      </c>
      <c r="AI13" s="16">
        <f t="shared" si="18"/>
        <v>0</v>
      </c>
      <c r="AJ13" s="15">
        <v>0</v>
      </c>
      <c r="AK13" s="16">
        <f t="shared" si="19"/>
        <v>0</v>
      </c>
      <c r="AL13" s="15">
        <v>0</v>
      </c>
      <c r="AM13" s="16">
        <f t="shared" si="20"/>
        <v>0</v>
      </c>
      <c r="AN13" s="15">
        <v>0</v>
      </c>
      <c r="AO13" s="16">
        <f t="shared" si="21"/>
        <v>0</v>
      </c>
      <c r="AP13" s="15">
        <v>0</v>
      </c>
      <c r="AQ13" s="16">
        <f t="shared" si="22"/>
        <v>0</v>
      </c>
      <c r="AR13" s="15">
        <v>1</v>
      </c>
      <c r="AS13" s="16">
        <f t="shared" si="23"/>
        <v>47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0</v>
      </c>
      <c r="BG13" s="16">
        <f t="shared" si="30"/>
        <v>0</v>
      </c>
      <c r="BH13" s="15">
        <v>0</v>
      </c>
      <c r="BI13" s="16">
        <f t="shared" si="31"/>
        <v>0</v>
      </c>
      <c r="BJ13" s="15">
        <v>0</v>
      </c>
      <c r="BK13" s="16">
        <f t="shared" si="32"/>
        <v>0</v>
      </c>
      <c r="BL13" s="15">
        <v>1</v>
      </c>
      <c r="BM13" s="16">
        <f t="shared" si="0"/>
        <v>72</v>
      </c>
      <c r="BN13" s="15">
        <v>1</v>
      </c>
      <c r="BO13" s="16">
        <f t="shared" si="33"/>
        <v>65</v>
      </c>
      <c r="BP13" s="15">
        <v>0</v>
      </c>
      <c r="BQ13" s="16">
        <f t="shared" si="34"/>
        <v>0</v>
      </c>
      <c r="BR13" s="22">
        <f t="shared" si="1"/>
        <v>3095</v>
      </c>
      <c r="BS13" s="55">
        <v>26</v>
      </c>
      <c r="BT13">
        <v>11</v>
      </c>
      <c r="BU13" s="47">
        <f t="shared" si="35"/>
        <v>2470.4661558109833</v>
      </c>
      <c r="BV13" s="47">
        <f t="shared" si="36"/>
        <v>197.63729246487867</v>
      </c>
      <c r="BW13" s="47">
        <f t="shared" si="37"/>
        <v>426.89655172413791</v>
      </c>
      <c r="BX13" s="68">
        <f t="shared" si="38"/>
        <v>3095</v>
      </c>
    </row>
    <row r="14" spans="1:76" ht="15" thickBot="1" x14ac:dyDescent="0.35">
      <c r="A14" s="14" t="s">
        <v>46</v>
      </c>
      <c r="B14" s="15">
        <v>0</v>
      </c>
      <c r="C14" s="16">
        <f t="shared" si="2"/>
        <v>0</v>
      </c>
      <c r="D14" s="15">
        <v>9</v>
      </c>
      <c r="E14" s="16">
        <f t="shared" si="3"/>
        <v>243</v>
      </c>
      <c r="F14" s="15">
        <v>1</v>
      </c>
      <c r="G14" s="16">
        <f t="shared" si="4"/>
        <v>54</v>
      </c>
      <c r="H14" s="15">
        <v>2</v>
      </c>
      <c r="I14" s="16">
        <f t="shared" si="5"/>
        <v>140</v>
      </c>
      <c r="J14" s="15"/>
      <c r="K14" s="16">
        <f t="shared" si="6"/>
        <v>0</v>
      </c>
      <c r="L14" s="15">
        <v>1</v>
      </c>
      <c r="M14" s="16">
        <f t="shared" si="39"/>
        <v>71</v>
      </c>
      <c r="N14" s="15">
        <v>0</v>
      </c>
      <c r="O14" s="16">
        <f t="shared" si="8"/>
        <v>0</v>
      </c>
      <c r="P14" s="15">
        <v>0</v>
      </c>
      <c r="Q14" s="16">
        <f t="shared" si="9"/>
        <v>0</v>
      </c>
      <c r="R14" s="15">
        <v>0</v>
      </c>
      <c r="S14" s="16">
        <f t="shared" si="10"/>
        <v>0</v>
      </c>
      <c r="T14" s="15">
        <v>1</v>
      </c>
      <c r="U14" s="16">
        <f t="shared" si="11"/>
        <v>140</v>
      </c>
      <c r="V14" s="15">
        <v>3</v>
      </c>
      <c r="W14" s="16">
        <f t="shared" si="12"/>
        <v>195</v>
      </c>
      <c r="X14" s="15">
        <v>7</v>
      </c>
      <c r="Y14" s="16">
        <f t="shared" si="13"/>
        <v>504</v>
      </c>
      <c r="Z14" s="15">
        <v>0</v>
      </c>
      <c r="AA14" s="16">
        <f t="shared" si="14"/>
        <v>0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0</v>
      </c>
      <c r="AG14" s="16">
        <f t="shared" si="17"/>
        <v>0</v>
      </c>
      <c r="AH14" s="15">
        <v>1</v>
      </c>
      <c r="AI14" s="16">
        <f t="shared" si="18"/>
        <v>180</v>
      </c>
      <c r="AJ14" s="15">
        <v>0</v>
      </c>
      <c r="AK14" s="16">
        <f t="shared" si="19"/>
        <v>0</v>
      </c>
      <c r="AL14" s="15">
        <v>2</v>
      </c>
      <c r="AM14" s="16">
        <f t="shared" si="20"/>
        <v>278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1</v>
      </c>
      <c r="AY14" s="16">
        <f t="shared" si="26"/>
        <v>110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0</v>
      </c>
      <c r="BE14" s="16">
        <f t="shared" si="29"/>
        <v>0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0</v>
      </c>
      <c r="BO14" s="16">
        <f t="shared" si="33"/>
        <v>0</v>
      </c>
      <c r="BP14" s="15">
        <v>0</v>
      </c>
      <c r="BQ14" s="16">
        <f t="shared" si="34"/>
        <v>0</v>
      </c>
      <c r="BR14" s="22">
        <f t="shared" si="1"/>
        <v>1915</v>
      </c>
      <c r="BS14" s="55">
        <v>18</v>
      </c>
      <c r="BT14">
        <v>12</v>
      </c>
      <c r="BU14" s="47">
        <f t="shared" si="35"/>
        <v>1528.5759897828864</v>
      </c>
      <c r="BV14" s="47">
        <f t="shared" si="36"/>
        <v>122.28607918263091</v>
      </c>
      <c r="BW14" s="47">
        <f t="shared" si="37"/>
        <v>264.13793103448273</v>
      </c>
      <c r="BX14" s="68">
        <f t="shared" si="38"/>
        <v>1915</v>
      </c>
    </row>
    <row r="15" spans="1:76" ht="15" thickBot="1" x14ac:dyDescent="0.35">
      <c r="A15" s="14" t="s">
        <v>47</v>
      </c>
      <c r="B15" s="15">
        <v>0</v>
      </c>
      <c r="C15" s="16">
        <f t="shared" si="2"/>
        <v>0</v>
      </c>
      <c r="D15" s="15">
        <v>6</v>
      </c>
      <c r="E15" s="16">
        <f t="shared" si="3"/>
        <v>162</v>
      </c>
      <c r="F15" s="15">
        <v>1</v>
      </c>
      <c r="G15" s="16">
        <f t="shared" si="4"/>
        <v>54</v>
      </c>
      <c r="H15" s="15">
        <v>4</v>
      </c>
      <c r="I15" s="16">
        <f t="shared" si="5"/>
        <v>280</v>
      </c>
      <c r="J15" s="15"/>
      <c r="K15" s="16">
        <f t="shared" si="6"/>
        <v>0</v>
      </c>
      <c r="L15" s="15">
        <v>0</v>
      </c>
      <c r="M15" s="16">
        <f t="shared" si="39"/>
        <v>0</v>
      </c>
      <c r="N15" s="15">
        <v>0</v>
      </c>
      <c r="O15" s="16">
        <f t="shared" si="8"/>
        <v>0</v>
      </c>
      <c r="P15" s="15">
        <v>0</v>
      </c>
      <c r="Q15" s="16">
        <f t="shared" si="9"/>
        <v>0</v>
      </c>
      <c r="R15" s="15">
        <v>0</v>
      </c>
      <c r="S15" s="16">
        <f t="shared" si="10"/>
        <v>0</v>
      </c>
      <c r="T15" s="15">
        <v>1</v>
      </c>
      <c r="U15" s="16">
        <f t="shared" si="11"/>
        <v>140</v>
      </c>
      <c r="V15" s="15">
        <v>3</v>
      </c>
      <c r="W15" s="16">
        <f t="shared" si="12"/>
        <v>195</v>
      </c>
      <c r="X15" s="15">
        <v>10</v>
      </c>
      <c r="Y15" s="16">
        <f t="shared" si="13"/>
        <v>720</v>
      </c>
      <c r="Z15" s="15">
        <v>1</v>
      </c>
      <c r="AA15" s="16">
        <f t="shared" si="14"/>
        <v>88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1</v>
      </c>
      <c r="AI15" s="16">
        <f t="shared" si="18"/>
        <v>180</v>
      </c>
      <c r="AJ15" s="15">
        <v>0</v>
      </c>
      <c r="AK15" s="16">
        <f t="shared" si="19"/>
        <v>0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0</v>
      </c>
      <c r="AQ15" s="16">
        <f t="shared" si="22"/>
        <v>0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0</v>
      </c>
      <c r="BA15" s="16">
        <f t="shared" si="27"/>
        <v>0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5</v>
      </c>
      <c r="BI15" s="16">
        <f t="shared" si="31"/>
        <v>5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0</v>
      </c>
      <c r="BQ15" s="16">
        <f t="shared" si="34"/>
        <v>0</v>
      </c>
      <c r="BR15" s="22">
        <f t="shared" si="1"/>
        <v>1824</v>
      </c>
      <c r="BS15" s="55">
        <v>18</v>
      </c>
      <c r="BT15">
        <v>13</v>
      </c>
      <c r="BU15" s="47">
        <f t="shared" si="35"/>
        <v>1455.9386973180076</v>
      </c>
      <c r="BV15" s="47">
        <f t="shared" si="36"/>
        <v>116.47509578544062</v>
      </c>
      <c r="BW15" s="47">
        <f t="shared" si="37"/>
        <v>251.58620689655172</v>
      </c>
      <c r="BX15" s="68">
        <f t="shared" si="38"/>
        <v>1823.9999999999998</v>
      </c>
    </row>
    <row r="16" spans="1:76" ht="15" thickBot="1" x14ac:dyDescent="0.35">
      <c r="A16" s="14" t="s">
        <v>48</v>
      </c>
      <c r="B16" s="15"/>
      <c r="C16" s="16">
        <f t="shared" si="2"/>
        <v>0</v>
      </c>
      <c r="D16" s="15"/>
      <c r="E16" s="16">
        <f t="shared" si="3"/>
        <v>0</v>
      </c>
      <c r="F16" s="15"/>
      <c r="G16" s="16">
        <f t="shared" si="4"/>
        <v>0</v>
      </c>
      <c r="H16" s="15"/>
      <c r="I16" s="16">
        <f t="shared" si="5"/>
        <v>0</v>
      </c>
      <c r="J16" s="15"/>
      <c r="K16" s="16">
        <f t="shared" si="6"/>
        <v>0</v>
      </c>
      <c r="L16" s="15"/>
      <c r="M16" s="16">
        <f t="shared" si="39"/>
        <v>0</v>
      </c>
      <c r="N16" s="15"/>
      <c r="O16" s="16">
        <f t="shared" si="8"/>
        <v>0</v>
      </c>
      <c r="P16" s="15"/>
      <c r="Q16" s="16">
        <f t="shared" si="9"/>
        <v>0</v>
      </c>
      <c r="R16" s="15"/>
      <c r="S16" s="16">
        <f t="shared" si="10"/>
        <v>0</v>
      </c>
      <c r="T16" s="15"/>
      <c r="U16" s="16">
        <f t="shared" si="11"/>
        <v>0</v>
      </c>
      <c r="V16" s="15"/>
      <c r="W16" s="16">
        <f t="shared" si="12"/>
        <v>0</v>
      </c>
      <c r="X16" s="15"/>
      <c r="Y16" s="16">
        <f t="shared" si="13"/>
        <v>0</v>
      </c>
      <c r="Z16" s="15"/>
      <c r="AA16" s="16">
        <f t="shared" si="14"/>
        <v>0</v>
      </c>
      <c r="AB16" s="15"/>
      <c r="AC16" s="16">
        <f t="shared" si="15"/>
        <v>0</v>
      </c>
      <c r="AD16" s="15"/>
      <c r="AE16" s="16">
        <f t="shared" si="16"/>
        <v>0</v>
      </c>
      <c r="AF16" s="15"/>
      <c r="AG16" s="16">
        <f t="shared" si="17"/>
        <v>0</v>
      </c>
      <c r="AH16" s="15"/>
      <c r="AI16" s="16">
        <f t="shared" si="18"/>
        <v>0</v>
      </c>
      <c r="AJ16" s="15"/>
      <c r="AK16" s="16">
        <f t="shared" si="19"/>
        <v>0</v>
      </c>
      <c r="AL16" s="15"/>
      <c r="AM16" s="16">
        <f t="shared" si="20"/>
        <v>0</v>
      </c>
      <c r="AN16" s="15"/>
      <c r="AO16" s="16">
        <f t="shared" si="21"/>
        <v>0</v>
      </c>
      <c r="AP16" s="15"/>
      <c r="AQ16" s="16">
        <f t="shared" si="22"/>
        <v>0</v>
      </c>
      <c r="AR16" s="15"/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/>
      <c r="AY16" s="16">
        <f t="shared" si="26"/>
        <v>0</v>
      </c>
      <c r="AZ16" s="15"/>
      <c r="BA16" s="16">
        <f t="shared" si="27"/>
        <v>0</v>
      </c>
      <c r="BB16" s="15"/>
      <c r="BC16" s="16">
        <f t="shared" si="28"/>
        <v>0</v>
      </c>
      <c r="BD16" s="15"/>
      <c r="BE16" s="16">
        <f t="shared" si="29"/>
        <v>0</v>
      </c>
      <c r="BF16" s="15"/>
      <c r="BG16" s="16">
        <f t="shared" si="30"/>
        <v>0</v>
      </c>
      <c r="BH16" s="15"/>
      <c r="BI16" s="16">
        <f t="shared" si="31"/>
        <v>0</v>
      </c>
      <c r="BJ16" s="15"/>
      <c r="BK16" s="16">
        <f t="shared" si="32"/>
        <v>0</v>
      </c>
      <c r="BL16" s="15"/>
      <c r="BM16" s="16">
        <f t="shared" si="0"/>
        <v>0</v>
      </c>
      <c r="BN16" s="15"/>
      <c r="BO16" s="16">
        <f t="shared" si="33"/>
        <v>0</v>
      </c>
      <c r="BP16" s="15"/>
      <c r="BQ16" s="16">
        <f t="shared" si="34"/>
        <v>0</v>
      </c>
      <c r="BR16" s="22">
        <f t="shared" si="1"/>
        <v>0</v>
      </c>
      <c r="BS16" s="55"/>
      <c r="BT16">
        <v>14</v>
      </c>
      <c r="BU16" s="47">
        <f t="shared" si="35"/>
        <v>0</v>
      </c>
      <c r="BV16" s="47">
        <f t="shared" si="36"/>
        <v>0</v>
      </c>
      <c r="BW16" s="47">
        <f t="shared" si="37"/>
        <v>0</v>
      </c>
      <c r="BX16" s="68">
        <f>SUM(BU16+BV16+BW16)</f>
        <v>0</v>
      </c>
    </row>
    <row r="17" spans="1:76" ht="15" thickBot="1" x14ac:dyDescent="0.35">
      <c r="A17" s="14" t="s">
        <v>49</v>
      </c>
      <c r="B17" s="15">
        <v>2</v>
      </c>
      <c r="C17" s="16">
        <f t="shared" si="2"/>
        <v>142</v>
      </c>
      <c r="D17" s="15">
        <v>8</v>
      </c>
      <c r="E17" s="16">
        <f t="shared" si="3"/>
        <v>216</v>
      </c>
      <c r="F17" s="15">
        <v>1</v>
      </c>
      <c r="G17" s="16">
        <f t="shared" si="4"/>
        <v>54</v>
      </c>
      <c r="H17" s="15">
        <v>4</v>
      </c>
      <c r="I17" s="16">
        <f t="shared" si="5"/>
        <v>280</v>
      </c>
      <c r="J17" s="15"/>
      <c r="K17" s="16">
        <f t="shared" si="6"/>
        <v>0</v>
      </c>
      <c r="L17" s="15">
        <v>8</v>
      </c>
      <c r="M17" s="16">
        <f t="shared" si="39"/>
        <v>568</v>
      </c>
      <c r="N17" s="15">
        <v>0</v>
      </c>
      <c r="O17" s="16">
        <f t="shared" si="8"/>
        <v>0</v>
      </c>
      <c r="P17" s="15">
        <v>0</v>
      </c>
      <c r="Q17" s="16">
        <f t="shared" si="9"/>
        <v>0</v>
      </c>
      <c r="R17" s="15">
        <v>0</v>
      </c>
      <c r="S17" s="16">
        <f t="shared" si="10"/>
        <v>0</v>
      </c>
      <c r="T17" s="15">
        <v>3</v>
      </c>
      <c r="U17" s="16">
        <f t="shared" si="11"/>
        <v>420</v>
      </c>
      <c r="V17" s="15">
        <v>1</v>
      </c>
      <c r="W17" s="16">
        <f t="shared" si="12"/>
        <v>65</v>
      </c>
      <c r="X17" s="15">
        <v>2</v>
      </c>
      <c r="Y17" s="16">
        <f t="shared" si="13"/>
        <v>144</v>
      </c>
      <c r="Z17" s="15">
        <v>0</v>
      </c>
      <c r="AA17" s="16">
        <f t="shared" si="14"/>
        <v>0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0</v>
      </c>
      <c r="AI17" s="16">
        <f t="shared" si="18"/>
        <v>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0</v>
      </c>
      <c r="AQ17" s="16">
        <f t="shared" si="22"/>
        <v>0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0</v>
      </c>
      <c r="BI17" s="16">
        <f t="shared" si="31"/>
        <v>0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22">
        <f t="shared" si="1"/>
        <v>1889</v>
      </c>
      <c r="BS17" s="55">
        <v>18</v>
      </c>
      <c r="BT17">
        <v>15</v>
      </c>
      <c r="BU17" s="47">
        <f t="shared" si="35"/>
        <v>1507.8224776500638</v>
      </c>
      <c r="BV17" s="47">
        <f t="shared" si="36"/>
        <v>120.62579821200511</v>
      </c>
      <c r="BW17" s="47">
        <f t="shared" si="37"/>
        <v>260.55172413793105</v>
      </c>
      <c r="BX17" s="68">
        <f t="shared" si="38"/>
        <v>1889</v>
      </c>
    </row>
    <row r="18" spans="1:76" ht="15" thickBot="1" x14ac:dyDescent="0.35">
      <c r="A18" s="14" t="s">
        <v>50</v>
      </c>
      <c r="B18" s="15">
        <v>1</v>
      </c>
      <c r="C18" s="16">
        <f t="shared" si="2"/>
        <v>71</v>
      </c>
      <c r="D18" s="15">
        <v>12</v>
      </c>
      <c r="E18" s="16">
        <f t="shared" si="3"/>
        <v>324</v>
      </c>
      <c r="F18" s="15">
        <v>0</v>
      </c>
      <c r="G18" s="16">
        <f t="shared" si="4"/>
        <v>0</v>
      </c>
      <c r="H18" s="15">
        <v>1</v>
      </c>
      <c r="I18" s="16">
        <f t="shared" si="5"/>
        <v>70</v>
      </c>
      <c r="J18" s="15"/>
      <c r="K18" s="16">
        <f t="shared" si="6"/>
        <v>0</v>
      </c>
      <c r="L18" s="15">
        <v>6</v>
      </c>
      <c r="M18" s="16">
        <f t="shared" si="39"/>
        <v>426</v>
      </c>
      <c r="N18" s="15">
        <v>0</v>
      </c>
      <c r="O18" s="16">
        <f t="shared" si="8"/>
        <v>0</v>
      </c>
      <c r="P18" s="15">
        <v>0</v>
      </c>
      <c r="Q18" s="16">
        <f t="shared" si="9"/>
        <v>0</v>
      </c>
      <c r="R18" s="15">
        <v>0</v>
      </c>
      <c r="S18" s="16">
        <f t="shared" si="10"/>
        <v>0</v>
      </c>
      <c r="T18" s="15">
        <v>2</v>
      </c>
      <c r="U18" s="16">
        <f t="shared" si="11"/>
        <v>280</v>
      </c>
      <c r="V18" s="15">
        <v>2</v>
      </c>
      <c r="W18" s="16">
        <f t="shared" si="12"/>
        <v>130</v>
      </c>
      <c r="X18" s="15">
        <v>3</v>
      </c>
      <c r="Y18" s="16">
        <f t="shared" si="13"/>
        <v>216</v>
      </c>
      <c r="Z18" s="15">
        <v>1</v>
      </c>
      <c r="AA18" s="16">
        <f t="shared" si="14"/>
        <v>88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0</v>
      </c>
      <c r="AG18" s="16">
        <f t="shared" si="17"/>
        <v>0</v>
      </c>
      <c r="AH18" s="15">
        <v>2</v>
      </c>
      <c r="AI18" s="16">
        <f t="shared" si="18"/>
        <v>360</v>
      </c>
      <c r="AJ18" s="15">
        <v>0</v>
      </c>
      <c r="AK18" s="16">
        <f t="shared" si="19"/>
        <v>0</v>
      </c>
      <c r="AL18" s="15">
        <v>0</v>
      </c>
      <c r="AM18" s="16">
        <f t="shared" si="20"/>
        <v>0</v>
      </c>
      <c r="AN18" s="15">
        <v>0</v>
      </c>
      <c r="AO18" s="16">
        <f t="shared" si="21"/>
        <v>0</v>
      </c>
      <c r="AP18" s="15">
        <v>0</v>
      </c>
      <c r="AQ18" s="16">
        <f t="shared" si="22"/>
        <v>0</v>
      </c>
      <c r="AR18" s="15">
        <v>0</v>
      </c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26"/>
        <v>0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0</v>
      </c>
      <c r="BE18" s="16">
        <f t="shared" si="29"/>
        <v>0</v>
      </c>
      <c r="BF18" s="15">
        <v>0</v>
      </c>
      <c r="BG18" s="16">
        <f t="shared" si="30"/>
        <v>0</v>
      </c>
      <c r="BH18" s="15">
        <v>0</v>
      </c>
      <c r="BI18" s="16">
        <f t="shared" si="31"/>
        <v>0</v>
      </c>
      <c r="BJ18" s="15">
        <v>0</v>
      </c>
      <c r="BK18" s="16">
        <f t="shared" si="32"/>
        <v>0</v>
      </c>
      <c r="BL18" s="15">
        <v>0</v>
      </c>
      <c r="BM18" s="16">
        <f t="shared" si="0"/>
        <v>0</v>
      </c>
      <c r="BN18" s="15">
        <v>0</v>
      </c>
      <c r="BO18" s="16">
        <f t="shared" si="33"/>
        <v>0</v>
      </c>
      <c r="BP18" s="15">
        <v>0</v>
      </c>
      <c r="BQ18" s="16">
        <f t="shared" si="34"/>
        <v>0</v>
      </c>
      <c r="BR18" s="22">
        <f t="shared" si="1"/>
        <v>1965</v>
      </c>
      <c r="BS18" s="55">
        <v>20</v>
      </c>
      <c r="BT18">
        <v>16</v>
      </c>
      <c r="BU18" s="47">
        <f t="shared" si="35"/>
        <v>1568.4865900383143</v>
      </c>
      <c r="BV18" s="47">
        <f t="shared" si="36"/>
        <v>125.47892720306514</v>
      </c>
      <c r="BW18" s="47">
        <f t="shared" si="37"/>
        <v>271.0344827586207</v>
      </c>
      <c r="BX18" s="68">
        <f t="shared" si="38"/>
        <v>1965</v>
      </c>
    </row>
    <row r="19" spans="1:76" ht="15" thickBot="1" x14ac:dyDescent="0.35">
      <c r="A19" s="14" t="s">
        <v>51</v>
      </c>
      <c r="B19" s="15">
        <v>0</v>
      </c>
      <c r="C19" s="16">
        <f t="shared" si="2"/>
        <v>0</v>
      </c>
      <c r="D19" s="15">
        <v>7</v>
      </c>
      <c r="E19" s="16">
        <f t="shared" si="3"/>
        <v>189</v>
      </c>
      <c r="F19" s="15">
        <v>4</v>
      </c>
      <c r="G19" s="16">
        <f t="shared" si="4"/>
        <v>216</v>
      </c>
      <c r="H19" s="15">
        <v>3</v>
      </c>
      <c r="I19" s="16">
        <f t="shared" si="5"/>
        <v>210</v>
      </c>
      <c r="J19" s="15"/>
      <c r="K19" s="16">
        <f t="shared" si="6"/>
        <v>0</v>
      </c>
      <c r="L19" s="15">
        <v>3</v>
      </c>
      <c r="M19" s="16">
        <f t="shared" si="39"/>
        <v>213</v>
      </c>
      <c r="N19" s="15">
        <v>0</v>
      </c>
      <c r="O19" s="16">
        <f t="shared" si="8"/>
        <v>0</v>
      </c>
      <c r="P19" s="15">
        <v>0</v>
      </c>
      <c r="Q19" s="16">
        <f t="shared" si="9"/>
        <v>0</v>
      </c>
      <c r="R19" s="15">
        <v>1</v>
      </c>
      <c r="S19" s="16">
        <f t="shared" si="10"/>
        <v>145</v>
      </c>
      <c r="T19" s="15">
        <v>4</v>
      </c>
      <c r="U19" s="16">
        <f t="shared" si="11"/>
        <v>560</v>
      </c>
      <c r="V19" s="15">
        <v>3</v>
      </c>
      <c r="W19" s="16">
        <f t="shared" si="12"/>
        <v>195</v>
      </c>
      <c r="X19" s="15">
        <v>9</v>
      </c>
      <c r="Y19" s="16">
        <f t="shared" si="13"/>
        <v>648</v>
      </c>
      <c r="Z19" s="15">
        <v>1</v>
      </c>
      <c r="AA19" s="16">
        <f t="shared" si="14"/>
        <v>88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0</v>
      </c>
      <c r="AI19" s="16">
        <f t="shared" si="18"/>
        <v>0</v>
      </c>
      <c r="AJ19" s="15">
        <v>0</v>
      </c>
      <c r="AK19" s="16">
        <f t="shared" si="19"/>
        <v>0</v>
      </c>
      <c r="AL19" s="15">
        <v>1</v>
      </c>
      <c r="AM19" s="16">
        <f t="shared" si="20"/>
        <v>139</v>
      </c>
      <c r="AN19" s="15">
        <v>1</v>
      </c>
      <c r="AO19" s="16">
        <f t="shared" si="21"/>
        <v>22</v>
      </c>
      <c r="AP19" s="15">
        <v>0</v>
      </c>
      <c r="AQ19" s="16">
        <f t="shared" si="22"/>
        <v>0</v>
      </c>
      <c r="AR19" s="15">
        <v>0</v>
      </c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>
        <v>0</v>
      </c>
      <c r="AY19" s="16">
        <f t="shared" si="26"/>
        <v>0</v>
      </c>
      <c r="AZ19" s="15">
        <v>0</v>
      </c>
      <c r="BA19" s="16">
        <f t="shared" si="27"/>
        <v>0</v>
      </c>
      <c r="BB19" s="15">
        <v>0</v>
      </c>
      <c r="BC19" s="16">
        <f t="shared" si="28"/>
        <v>0</v>
      </c>
      <c r="BD19" s="15">
        <v>0</v>
      </c>
      <c r="BE19" s="16">
        <f t="shared" si="29"/>
        <v>0</v>
      </c>
      <c r="BF19" s="15">
        <v>0</v>
      </c>
      <c r="BG19" s="16">
        <f t="shared" si="30"/>
        <v>0</v>
      </c>
      <c r="BH19" s="15">
        <v>10</v>
      </c>
      <c r="BI19" s="16">
        <f t="shared" si="31"/>
        <v>10</v>
      </c>
      <c r="BJ19" s="15">
        <v>0</v>
      </c>
      <c r="BK19" s="16">
        <f t="shared" si="32"/>
        <v>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0</v>
      </c>
      <c r="BQ19" s="16">
        <f t="shared" si="34"/>
        <v>0</v>
      </c>
      <c r="BR19" s="22">
        <f t="shared" si="1"/>
        <v>2635</v>
      </c>
      <c r="BS19" s="55">
        <v>26</v>
      </c>
      <c r="BT19">
        <v>17</v>
      </c>
      <c r="BU19" s="47">
        <f t="shared" si="35"/>
        <v>2103.2886334610475</v>
      </c>
      <c r="BV19" s="47">
        <f t="shared" si="36"/>
        <v>168.26309067688382</v>
      </c>
      <c r="BW19" s="47">
        <f t="shared" si="37"/>
        <v>363.44827586206901</v>
      </c>
      <c r="BX19" s="68">
        <f t="shared" si="38"/>
        <v>2635</v>
      </c>
    </row>
    <row r="20" spans="1:76" ht="15" thickBot="1" x14ac:dyDescent="0.35">
      <c r="A20" s="14" t="s">
        <v>52</v>
      </c>
      <c r="B20" s="15">
        <v>0</v>
      </c>
      <c r="C20" s="16">
        <f t="shared" si="2"/>
        <v>0</v>
      </c>
      <c r="D20" s="15">
        <v>4</v>
      </c>
      <c r="E20" s="16">
        <f t="shared" si="3"/>
        <v>108</v>
      </c>
      <c r="F20" s="15">
        <v>1</v>
      </c>
      <c r="G20" s="16">
        <f t="shared" si="4"/>
        <v>54</v>
      </c>
      <c r="H20" s="15">
        <v>5</v>
      </c>
      <c r="I20" s="16">
        <f t="shared" si="5"/>
        <v>350</v>
      </c>
      <c r="J20" s="15"/>
      <c r="K20" s="16">
        <f t="shared" si="6"/>
        <v>0</v>
      </c>
      <c r="L20" s="15">
        <v>2</v>
      </c>
      <c r="M20" s="16">
        <f t="shared" si="39"/>
        <v>142</v>
      </c>
      <c r="N20" s="15">
        <v>0</v>
      </c>
      <c r="O20" s="16">
        <f t="shared" si="8"/>
        <v>0</v>
      </c>
      <c r="P20" s="15">
        <v>0</v>
      </c>
      <c r="Q20" s="16">
        <f t="shared" si="9"/>
        <v>0</v>
      </c>
      <c r="R20" s="15">
        <v>0</v>
      </c>
      <c r="S20" s="16">
        <f t="shared" si="10"/>
        <v>0</v>
      </c>
      <c r="T20" s="15">
        <v>2</v>
      </c>
      <c r="U20" s="16">
        <f t="shared" si="11"/>
        <v>280</v>
      </c>
      <c r="V20" s="15">
        <v>3</v>
      </c>
      <c r="W20" s="16">
        <f t="shared" si="12"/>
        <v>195</v>
      </c>
      <c r="X20" s="15">
        <v>9</v>
      </c>
      <c r="Y20" s="16">
        <f t="shared" si="13"/>
        <v>648</v>
      </c>
      <c r="Z20" s="15">
        <v>3</v>
      </c>
      <c r="AA20" s="16">
        <f t="shared" si="14"/>
        <v>264</v>
      </c>
      <c r="AB20" s="15">
        <v>0</v>
      </c>
      <c r="AC20" s="16">
        <f t="shared" si="15"/>
        <v>0</v>
      </c>
      <c r="AD20" s="15"/>
      <c r="AE20" s="16">
        <f t="shared" si="16"/>
        <v>0</v>
      </c>
      <c r="AF20" s="15">
        <v>0</v>
      </c>
      <c r="AG20" s="16">
        <f t="shared" si="17"/>
        <v>0</v>
      </c>
      <c r="AH20" s="15">
        <v>0</v>
      </c>
      <c r="AI20" s="16">
        <f t="shared" si="18"/>
        <v>0</v>
      </c>
      <c r="AJ20" s="15">
        <v>0</v>
      </c>
      <c r="AK20" s="16">
        <f t="shared" si="19"/>
        <v>0</v>
      </c>
      <c r="AL20" s="15">
        <v>0</v>
      </c>
      <c r="AM20" s="16">
        <f t="shared" si="20"/>
        <v>0</v>
      </c>
      <c r="AN20" s="15">
        <v>0</v>
      </c>
      <c r="AO20" s="16">
        <f t="shared" si="21"/>
        <v>0</v>
      </c>
      <c r="AP20" s="15">
        <v>0</v>
      </c>
      <c r="AQ20" s="16">
        <f t="shared" si="22"/>
        <v>0</v>
      </c>
      <c r="AR20" s="15">
        <v>0</v>
      </c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>
        <v>0</v>
      </c>
      <c r="AY20" s="16">
        <f t="shared" si="26"/>
        <v>0</v>
      </c>
      <c r="AZ20" s="15">
        <v>0</v>
      </c>
      <c r="BA20" s="16">
        <f t="shared" si="27"/>
        <v>0</v>
      </c>
      <c r="BB20" s="15">
        <v>0</v>
      </c>
      <c r="BC20" s="16">
        <f t="shared" si="28"/>
        <v>0</v>
      </c>
      <c r="BD20" s="15">
        <v>0</v>
      </c>
      <c r="BE20" s="16">
        <f t="shared" si="29"/>
        <v>0</v>
      </c>
      <c r="BF20" s="15">
        <v>0</v>
      </c>
      <c r="BG20" s="16">
        <f t="shared" si="30"/>
        <v>0</v>
      </c>
      <c r="BH20" s="15">
        <v>0</v>
      </c>
      <c r="BI20" s="16">
        <f t="shared" si="31"/>
        <v>0</v>
      </c>
      <c r="BJ20" s="15">
        <v>0</v>
      </c>
      <c r="BK20" s="16">
        <f t="shared" si="32"/>
        <v>0</v>
      </c>
      <c r="BL20" s="15">
        <v>0</v>
      </c>
      <c r="BM20" s="16">
        <f t="shared" si="0"/>
        <v>0</v>
      </c>
      <c r="BN20" s="15">
        <v>0</v>
      </c>
      <c r="BO20" s="16">
        <f t="shared" si="33"/>
        <v>0</v>
      </c>
      <c r="BP20" s="15">
        <v>0</v>
      </c>
      <c r="BQ20" s="16">
        <f t="shared" si="34"/>
        <v>0</v>
      </c>
      <c r="BR20" s="22">
        <f t="shared" si="1"/>
        <v>2041</v>
      </c>
      <c r="BS20" s="55">
        <v>21</v>
      </c>
      <c r="BT20">
        <v>18</v>
      </c>
      <c r="BU20" s="47">
        <f t="shared" si="35"/>
        <v>1629.1507024265645</v>
      </c>
      <c r="BV20" s="47">
        <f t="shared" si="36"/>
        <v>130.33205619412516</v>
      </c>
      <c r="BW20" s="47">
        <f t="shared" si="37"/>
        <v>281.51724137931035</v>
      </c>
      <c r="BX20" s="68">
        <f t="shared" si="38"/>
        <v>2041</v>
      </c>
    </row>
    <row r="21" spans="1:76" ht="15" thickBot="1" x14ac:dyDescent="0.35">
      <c r="A21" s="14" t="s">
        <v>53</v>
      </c>
      <c r="B21" s="15">
        <v>1</v>
      </c>
      <c r="C21" s="16">
        <f t="shared" si="2"/>
        <v>71</v>
      </c>
      <c r="D21" s="15">
        <v>5</v>
      </c>
      <c r="E21" s="16">
        <f t="shared" si="3"/>
        <v>135</v>
      </c>
      <c r="F21" s="15">
        <v>3</v>
      </c>
      <c r="G21" s="16">
        <f t="shared" si="4"/>
        <v>162</v>
      </c>
      <c r="H21" s="15">
        <v>5</v>
      </c>
      <c r="I21" s="16">
        <f t="shared" si="5"/>
        <v>350</v>
      </c>
      <c r="J21" s="15"/>
      <c r="K21" s="16">
        <f t="shared" si="6"/>
        <v>0</v>
      </c>
      <c r="L21" s="15">
        <v>5</v>
      </c>
      <c r="M21" s="16">
        <f t="shared" si="39"/>
        <v>355</v>
      </c>
      <c r="N21" s="15">
        <v>0</v>
      </c>
      <c r="O21" s="16">
        <f t="shared" si="8"/>
        <v>0</v>
      </c>
      <c r="P21" s="15">
        <v>0</v>
      </c>
      <c r="Q21" s="16">
        <f t="shared" si="9"/>
        <v>0</v>
      </c>
      <c r="R21" s="15">
        <v>0</v>
      </c>
      <c r="S21" s="16">
        <f t="shared" si="10"/>
        <v>0</v>
      </c>
      <c r="T21" s="15">
        <v>0</v>
      </c>
      <c r="U21" s="16">
        <f t="shared" si="11"/>
        <v>0</v>
      </c>
      <c r="V21" s="15">
        <v>2</v>
      </c>
      <c r="W21" s="16">
        <f t="shared" si="12"/>
        <v>130</v>
      </c>
      <c r="X21" s="15">
        <v>4</v>
      </c>
      <c r="Y21" s="16">
        <f t="shared" si="13"/>
        <v>288</v>
      </c>
      <c r="Z21" s="15">
        <v>1</v>
      </c>
      <c r="AA21" s="16">
        <f t="shared" si="14"/>
        <v>88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0</v>
      </c>
      <c r="AG21" s="16">
        <f t="shared" si="17"/>
        <v>0</v>
      </c>
      <c r="AH21" s="15">
        <v>0</v>
      </c>
      <c r="AI21" s="16">
        <f t="shared" si="18"/>
        <v>0</v>
      </c>
      <c r="AJ21" s="15">
        <v>0</v>
      </c>
      <c r="AK21" s="16">
        <f t="shared" si="19"/>
        <v>0</v>
      </c>
      <c r="AL21" s="15">
        <v>0</v>
      </c>
      <c r="AM21" s="16">
        <f t="shared" si="20"/>
        <v>0</v>
      </c>
      <c r="AN21" s="15">
        <v>0</v>
      </c>
      <c r="AO21" s="16">
        <f t="shared" si="21"/>
        <v>0</v>
      </c>
      <c r="AP21" s="15">
        <v>0</v>
      </c>
      <c r="AQ21" s="16">
        <f t="shared" si="22"/>
        <v>0</v>
      </c>
      <c r="AR21" s="15">
        <v>0</v>
      </c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1</v>
      </c>
      <c r="AY21" s="16">
        <f t="shared" si="26"/>
        <v>110</v>
      </c>
      <c r="AZ21" s="15">
        <v>0</v>
      </c>
      <c r="BA21" s="16">
        <f t="shared" si="27"/>
        <v>0</v>
      </c>
      <c r="BB21" s="15">
        <v>0</v>
      </c>
      <c r="BC21" s="16">
        <f t="shared" si="28"/>
        <v>0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0</v>
      </c>
      <c r="BI21" s="16">
        <f t="shared" si="31"/>
        <v>0</v>
      </c>
      <c r="BJ21" s="15">
        <v>0</v>
      </c>
      <c r="BK21" s="16">
        <f t="shared" si="32"/>
        <v>0</v>
      </c>
      <c r="BL21" s="15">
        <v>0</v>
      </c>
      <c r="BM21" s="16">
        <f t="shared" si="0"/>
        <v>0</v>
      </c>
      <c r="BN21" s="15">
        <v>0</v>
      </c>
      <c r="BO21" s="16">
        <f t="shared" si="33"/>
        <v>0</v>
      </c>
      <c r="BP21" s="15">
        <v>0</v>
      </c>
      <c r="BQ21" s="16">
        <f t="shared" si="34"/>
        <v>0</v>
      </c>
      <c r="BR21" s="22">
        <f t="shared" si="1"/>
        <v>1689</v>
      </c>
      <c r="BS21" s="55">
        <v>17</v>
      </c>
      <c r="BT21">
        <v>19</v>
      </c>
      <c r="BU21" s="47">
        <f t="shared" si="35"/>
        <v>1348.1800766283525</v>
      </c>
      <c r="BV21" s="47">
        <f t="shared" si="36"/>
        <v>107.8544061302682</v>
      </c>
      <c r="BW21" s="47">
        <f t="shared" si="37"/>
        <v>232.9655172413793</v>
      </c>
      <c r="BX21" s="68">
        <f t="shared" si="38"/>
        <v>1689</v>
      </c>
    </row>
    <row r="22" spans="1:76" ht="15" thickBot="1" x14ac:dyDescent="0.35">
      <c r="A22" s="14" t="s">
        <v>54</v>
      </c>
      <c r="B22" s="15">
        <v>1</v>
      </c>
      <c r="C22" s="16">
        <f t="shared" si="2"/>
        <v>71</v>
      </c>
      <c r="D22" s="15">
        <v>6</v>
      </c>
      <c r="E22" s="16">
        <f t="shared" si="3"/>
        <v>162</v>
      </c>
      <c r="F22" s="15">
        <v>0</v>
      </c>
      <c r="G22" s="16">
        <f t="shared" si="4"/>
        <v>0</v>
      </c>
      <c r="H22" s="15">
        <v>1</v>
      </c>
      <c r="I22" s="16">
        <f t="shared" si="5"/>
        <v>70</v>
      </c>
      <c r="J22" s="15"/>
      <c r="K22" s="16">
        <f t="shared" si="6"/>
        <v>0</v>
      </c>
      <c r="L22" s="15">
        <v>5</v>
      </c>
      <c r="M22" s="16">
        <f t="shared" si="39"/>
        <v>355</v>
      </c>
      <c r="N22" s="15">
        <v>0</v>
      </c>
      <c r="O22" s="16">
        <f t="shared" si="8"/>
        <v>0</v>
      </c>
      <c r="P22" s="15">
        <v>0</v>
      </c>
      <c r="Q22" s="16">
        <f t="shared" si="9"/>
        <v>0</v>
      </c>
      <c r="R22" s="15">
        <v>1</v>
      </c>
      <c r="S22" s="16">
        <f t="shared" si="10"/>
        <v>145</v>
      </c>
      <c r="T22" s="15">
        <v>2</v>
      </c>
      <c r="U22" s="16">
        <f t="shared" si="11"/>
        <v>280</v>
      </c>
      <c r="V22" s="15">
        <v>0</v>
      </c>
      <c r="W22" s="16">
        <f t="shared" si="12"/>
        <v>0</v>
      </c>
      <c r="X22" s="15">
        <v>3</v>
      </c>
      <c r="Y22" s="16">
        <f t="shared" si="13"/>
        <v>216</v>
      </c>
      <c r="Z22" s="15">
        <v>0</v>
      </c>
      <c r="AA22" s="16">
        <f t="shared" si="14"/>
        <v>0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0</v>
      </c>
      <c r="AK22" s="16">
        <f t="shared" si="19"/>
        <v>0</v>
      </c>
      <c r="AL22" s="15">
        <v>1</v>
      </c>
      <c r="AM22" s="16">
        <f t="shared" si="20"/>
        <v>139</v>
      </c>
      <c r="AN22" s="15">
        <v>0</v>
      </c>
      <c r="AO22" s="16">
        <f t="shared" si="21"/>
        <v>0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2</v>
      </c>
      <c r="BE22" s="16">
        <f t="shared" si="29"/>
        <v>72</v>
      </c>
      <c r="BF22" s="15">
        <v>1</v>
      </c>
      <c r="BG22" s="16">
        <f t="shared" si="30"/>
        <v>9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0</v>
      </c>
      <c r="BO22" s="16">
        <f t="shared" si="33"/>
        <v>0</v>
      </c>
      <c r="BP22" s="15">
        <v>0</v>
      </c>
      <c r="BQ22" s="16">
        <f t="shared" si="34"/>
        <v>0</v>
      </c>
      <c r="BR22" s="22">
        <f t="shared" si="1"/>
        <v>1519</v>
      </c>
      <c r="BS22" s="55">
        <v>14</v>
      </c>
      <c r="BT22">
        <v>20</v>
      </c>
      <c r="BU22" s="47">
        <f t="shared" si="35"/>
        <v>1212.4840357598978</v>
      </c>
      <c r="BV22" s="47">
        <f t="shared" si="36"/>
        <v>96.99872286079183</v>
      </c>
      <c r="BW22" s="47">
        <f t="shared" si="37"/>
        <v>209.51724137931032</v>
      </c>
      <c r="BX22" s="68">
        <f t="shared" si="38"/>
        <v>1518.9999999999998</v>
      </c>
    </row>
    <row r="23" spans="1:76" ht="15" thickBot="1" x14ac:dyDescent="0.35">
      <c r="A23" s="14" t="s">
        <v>55</v>
      </c>
      <c r="B23" s="15"/>
      <c r="C23" s="16">
        <f t="shared" si="2"/>
        <v>0</v>
      </c>
      <c r="D23" s="15"/>
      <c r="E23" s="16">
        <f t="shared" si="3"/>
        <v>0</v>
      </c>
      <c r="F23" s="15"/>
      <c r="G23" s="16">
        <f t="shared" si="4"/>
        <v>0</v>
      </c>
      <c r="H23" s="15"/>
      <c r="I23" s="16">
        <f t="shared" si="5"/>
        <v>0</v>
      </c>
      <c r="J23" s="15"/>
      <c r="K23" s="16">
        <f t="shared" si="6"/>
        <v>0</v>
      </c>
      <c r="L23" s="15"/>
      <c r="M23" s="16">
        <f t="shared" si="39"/>
        <v>0</v>
      </c>
      <c r="N23" s="15"/>
      <c r="O23" s="16">
        <f t="shared" si="8"/>
        <v>0</v>
      </c>
      <c r="P23" s="15"/>
      <c r="Q23" s="16">
        <f t="shared" si="9"/>
        <v>0</v>
      </c>
      <c r="R23" s="15"/>
      <c r="S23" s="16">
        <f t="shared" si="10"/>
        <v>0</v>
      </c>
      <c r="T23" s="15"/>
      <c r="U23" s="16">
        <f t="shared" si="11"/>
        <v>0</v>
      </c>
      <c r="V23" s="15"/>
      <c r="W23" s="16">
        <f t="shared" si="12"/>
        <v>0</v>
      </c>
      <c r="X23" s="15"/>
      <c r="Y23" s="16">
        <f t="shared" si="13"/>
        <v>0</v>
      </c>
      <c r="Z23" s="15"/>
      <c r="AA23" s="16">
        <f t="shared" si="14"/>
        <v>0</v>
      </c>
      <c r="AB23" s="15"/>
      <c r="AC23" s="16">
        <f t="shared" si="15"/>
        <v>0</v>
      </c>
      <c r="AD23" s="15"/>
      <c r="AE23" s="16">
        <f t="shared" si="16"/>
        <v>0</v>
      </c>
      <c r="AF23" s="15"/>
      <c r="AG23" s="16">
        <f t="shared" si="17"/>
        <v>0</v>
      </c>
      <c r="AH23" s="15"/>
      <c r="AI23" s="16">
        <f t="shared" si="18"/>
        <v>0</v>
      </c>
      <c r="AJ23" s="15"/>
      <c r="AK23" s="16">
        <f t="shared" si="19"/>
        <v>0</v>
      </c>
      <c r="AL23" s="15"/>
      <c r="AM23" s="16">
        <f t="shared" si="20"/>
        <v>0</v>
      </c>
      <c r="AN23" s="15"/>
      <c r="AO23" s="16">
        <f t="shared" si="21"/>
        <v>0</v>
      </c>
      <c r="AP23" s="15"/>
      <c r="AQ23" s="16">
        <f t="shared" si="22"/>
        <v>0</v>
      </c>
      <c r="AR23" s="15"/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/>
      <c r="AY23" s="16">
        <f t="shared" si="26"/>
        <v>0</v>
      </c>
      <c r="AZ23" s="15"/>
      <c r="BA23" s="16">
        <f t="shared" si="27"/>
        <v>0</v>
      </c>
      <c r="BB23" s="15"/>
      <c r="BC23" s="16">
        <f t="shared" si="28"/>
        <v>0</v>
      </c>
      <c r="BD23" s="15"/>
      <c r="BE23" s="16">
        <f t="shared" si="29"/>
        <v>0</v>
      </c>
      <c r="BF23" s="15"/>
      <c r="BG23" s="16">
        <f t="shared" si="30"/>
        <v>0</v>
      </c>
      <c r="BH23" s="15"/>
      <c r="BI23" s="16">
        <f t="shared" si="31"/>
        <v>0</v>
      </c>
      <c r="BJ23" s="15"/>
      <c r="BK23" s="16">
        <f t="shared" si="32"/>
        <v>0</v>
      </c>
      <c r="BL23" s="15"/>
      <c r="BM23" s="16">
        <f t="shared" si="0"/>
        <v>0</v>
      </c>
      <c r="BN23" s="15"/>
      <c r="BO23" s="16">
        <f t="shared" si="33"/>
        <v>0</v>
      </c>
      <c r="BP23" s="15"/>
      <c r="BQ23" s="16">
        <f t="shared" si="34"/>
        <v>0</v>
      </c>
      <c r="BR23" s="22">
        <f t="shared" si="1"/>
        <v>0</v>
      </c>
      <c r="BS23" s="55"/>
      <c r="BT23">
        <v>21</v>
      </c>
      <c r="BU23" s="47">
        <f t="shared" si="35"/>
        <v>0</v>
      </c>
      <c r="BV23" s="47">
        <f t="shared" si="36"/>
        <v>0</v>
      </c>
      <c r="BW23" s="47">
        <f t="shared" si="37"/>
        <v>0</v>
      </c>
      <c r="BX23" s="68">
        <f t="shared" si="38"/>
        <v>0</v>
      </c>
    </row>
    <row r="24" spans="1:76" ht="15" thickBot="1" x14ac:dyDescent="0.35">
      <c r="A24" s="14" t="s">
        <v>56</v>
      </c>
      <c r="B24" s="15">
        <v>0</v>
      </c>
      <c r="C24" s="16">
        <f t="shared" si="2"/>
        <v>0</v>
      </c>
      <c r="D24" s="15">
        <v>4</v>
      </c>
      <c r="E24" s="16">
        <f t="shared" si="3"/>
        <v>108</v>
      </c>
      <c r="F24" s="15">
        <v>1</v>
      </c>
      <c r="G24" s="16">
        <f t="shared" si="4"/>
        <v>54</v>
      </c>
      <c r="H24" s="15">
        <v>6</v>
      </c>
      <c r="I24" s="16">
        <f t="shared" si="5"/>
        <v>420</v>
      </c>
      <c r="J24" s="15"/>
      <c r="K24" s="16">
        <f t="shared" si="6"/>
        <v>0</v>
      </c>
      <c r="L24" s="15">
        <v>7</v>
      </c>
      <c r="M24" s="16">
        <f t="shared" si="39"/>
        <v>497</v>
      </c>
      <c r="N24" s="15">
        <v>0</v>
      </c>
      <c r="O24" s="16">
        <f t="shared" si="8"/>
        <v>0</v>
      </c>
      <c r="P24" s="15">
        <v>0</v>
      </c>
      <c r="Q24" s="16">
        <f t="shared" si="9"/>
        <v>0</v>
      </c>
      <c r="R24" s="15">
        <v>0</v>
      </c>
      <c r="S24" s="16">
        <f t="shared" si="10"/>
        <v>0</v>
      </c>
      <c r="T24" s="15">
        <v>2</v>
      </c>
      <c r="U24" s="16">
        <f t="shared" si="11"/>
        <v>280</v>
      </c>
      <c r="V24" s="15">
        <v>0</v>
      </c>
      <c r="W24" s="16">
        <f t="shared" si="12"/>
        <v>0</v>
      </c>
      <c r="X24" s="15">
        <v>2</v>
      </c>
      <c r="Y24" s="16">
        <f t="shared" si="13"/>
        <v>144</v>
      </c>
      <c r="Z24" s="15">
        <v>0</v>
      </c>
      <c r="AA24" s="16">
        <f t="shared" si="14"/>
        <v>0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0</v>
      </c>
      <c r="AI24" s="16">
        <f t="shared" si="18"/>
        <v>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1</v>
      </c>
      <c r="AS24" s="16">
        <f t="shared" si="23"/>
        <v>47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0</v>
      </c>
      <c r="BI24" s="16">
        <f t="shared" si="31"/>
        <v>0</v>
      </c>
      <c r="BJ24" s="15">
        <v>0</v>
      </c>
      <c r="BK24" s="16">
        <f t="shared" si="32"/>
        <v>0</v>
      </c>
      <c r="BL24" s="15">
        <v>0</v>
      </c>
      <c r="BM24" s="16">
        <f t="shared" si="0"/>
        <v>0</v>
      </c>
      <c r="BN24" s="15">
        <v>0</v>
      </c>
      <c r="BO24" s="16">
        <f t="shared" si="33"/>
        <v>0</v>
      </c>
      <c r="BP24" s="15">
        <v>0</v>
      </c>
      <c r="BQ24" s="16">
        <f t="shared" si="34"/>
        <v>0</v>
      </c>
      <c r="BR24" s="22">
        <f t="shared" si="1"/>
        <v>1550</v>
      </c>
      <c r="BS24" s="55">
        <v>15</v>
      </c>
      <c r="BT24">
        <v>22</v>
      </c>
      <c r="BU24" s="47">
        <f t="shared" si="35"/>
        <v>1237.2286079182629</v>
      </c>
      <c r="BV24" s="47">
        <f t="shared" si="36"/>
        <v>98.978288633461034</v>
      </c>
      <c r="BW24" s="47">
        <f t="shared" si="37"/>
        <v>213.79310344827584</v>
      </c>
      <c r="BX24" s="68">
        <f t="shared" si="38"/>
        <v>1549.9999999999998</v>
      </c>
    </row>
    <row r="25" spans="1:76" ht="15" thickBot="1" x14ac:dyDescent="0.35">
      <c r="A25" s="14" t="s">
        <v>57</v>
      </c>
      <c r="B25" s="15">
        <v>2</v>
      </c>
      <c r="C25" s="16">
        <f t="shared" si="2"/>
        <v>142</v>
      </c>
      <c r="D25" s="15">
        <v>1</v>
      </c>
      <c r="E25" s="16">
        <f t="shared" si="3"/>
        <v>27</v>
      </c>
      <c r="F25" s="15">
        <v>0</v>
      </c>
      <c r="G25" s="16">
        <f t="shared" si="4"/>
        <v>0</v>
      </c>
      <c r="H25" s="15">
        <v>4</v>
      </c>
      <c r="I25" s="16">
        <f t="shared" si="5"/>
        <v>280</v>
      </c>
      <c r="J25" s="15"/>
      <c r="K25" s="16">
        <f t="shared" si="6"/>
        <v>0</v>
      </c>
      <c r="L25" s="15">
        <v>6</v>
      </c>
      <c r="M25" s="16">
        <f t="shared" si="39"/>
        <v>426</v>
      </c>
      <c r="N25" s="15">
        <v>1</v>
      </c>
      <c r="O25" s="16">
        <f t="shared" si="8"/>
        <v>128</v>
      </c>
      <c r="P25" s="15">
        <v>0</v>
      </c>
      <c r="Q25" s="16">
        <f t="shared" si="9"/>
        <v>0</v>
      </c>
      <c r="R25" s="15">
        <v>5</v>
      </c>
      <c r="S25" s="16">
        <f t="shared" si="10"/>
        <v>725</v>
      </c>
      <c r="T25" s="15">
        <v>1</v>
      </c>
      <c r="U25" s="16">
        <f t="shared" si="11"/>
        <v>140</v>
      </c>
      <c r="V25" s="15">
        <v>2</v>
      </c>
      <c r="W25" s="16">
        <f t="shared" si="12"/>
        <v>130</v>
      </c>
      <c r="X25" s="15">
        <v>4</v>
      </c>
      <c r="Y25" s="16">
        <f t="shared" si="13"/>
        <v>288</v>
      </c>
      <c r="Z25" s="15">
        <v>0</v>
      </c>
      <c r="AA25" s="16">
        <f t="shared" si="14"/>
        <v>0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0</v>
      </c>
      <c r="AK25" s="16">
        <f t="shared" si="19"/>
        <v>0</v>
      </c>
      <c r="AL25" s="15">
        <v>0</v>
      </c>
      <c r="AM25" s="16">
        <f t="shared" si="20"/>
        <v>0</v>
      </c>
      <c r="AN25" s="15">
        <v>0</v>
      </c>
      <c r="AO25" s="16">
        <f t="shared" si="21"/>
        <v>0</v>
      </c>
      <c r="AP25" s="15">
        <v>0</v>
      </c>
      <c r="AQ25" s="16">
        <f t="shared" si="22"/>
        <v>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0</v>
      </c>
      <c r="AY25" s="16">
        <f t="shared" si="26"/>
        <v>0</v>
      </c>
      <c r="AZ25" s="15">
        <v>0</v>
      </c>
      <c r="BA25" s="16">
        <f t="shared" si="27"/>
        <v>0</v>
      </c>
      <c r="BB25" s="15">
        <v>0</v>
      </c>
      <c r="BC25" s="16">
        <f t="shared" si="28"/>
        <v>0</v>
      </c>
      <c r="BD25" s="15">
        <v>0</v>
      </c>
      <c r="BE25" s="16">
        <f t="shared" si="29"/>
        <v>0</v>
      </c>
      <c r="BF25" s="15">
        <v>0</v>
      </c>
      <c r="BG25" s="16">
        <f t="shared" si="30"/>
        <v>0</v>
      </c>
      <c r="BH25" s="15">
        <v>5</v>
      </c>
      <c r="BI25" s="16">
        <f t="shared" si="31"/>
        <v>5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0</v>
      </c>
      <c r="BO25" s="16">
        <f t="shared" si="33"/>
        <v>0</v>
      </c>
      <c r="BP25" s="15">
        <v>0</v>
      </c>
      <c r="BQ25" s="16">
        <f t="shared" si="34"/>
        <v>0</v>
      </c>
      <c r="BR25" s="22">
        <f t="shared" si="1"/>
        <v>2291</v>
      </c>
      <c r="BS25" s="55">
        <v>20</v>
      </c>
      <c r="BT25">
        <v>23</v>
      </c>
      <c r="BU25" s="47">
        <f t="shared" si="35"/>
        <v>1828.7037037037037</v>
      </c>
      <c r="BV25" s="47">
        <f t="shared" si="36"/>
        <v>146.2962962962963</v>
      </c>
      <c r="BW25" s="47">
        <f t="shared" si="37"/>
        <v>316</v>
      </c>
      <c r="BX25" s="68">
        <f t="shared" si="38"/>
        <v>2291</v>
      </c>
    </row>
    <row r="26" spans="1:76" ht="15" thickBot="1" x14ac:dyDescent="0.35">
      <c r="A26" s="14" t="s">
        <v>58</v>
      </c>
      <c r="B26" s="15">
        <v>2</v>
      </c>
      <c r="C26" s="16">
        <f t="shared" si="2"/>
        <v>142</v>
      </c>
      <c r="D26" s="15">
        <v>6</v>
      </c>
      <c r="E26" s="16">
        <f t="shared" si="3"/>
        <v>162</v>
      </c>
      <c r="F26" s="15">
        <v>2</v>
      </c>
      <c r="G26" s="16">
        <f t="shared" si="4"/>
        <v>108</v>
      </c>
      <c r="H26" s="15">
        <v>4</v>
      </c>
      <c r="I26" s="16">
        <f t="shared" si="5"/>
        <v>280</v>
      </c>
      <c r="J26" s="15"/>
      <c r="K26" s="16">
        <f t="shared" si="6"/>
        <v>0</v>
      </c>
      <c r="L26" s="15">
        <v>3</v>
      </c>
      <c r="M26" s="16">
        <f t="shared" si="39"/>
        <v>213</v>
      </c>
      <c r="N26" s="15">
        <v>0</v>
      </c>
      <c r="O26" s="16">
        <f t="shared" si="8"/>
        <v>0</v>
      </c>
      <c r="P26" s="15">
        <v>0</v>
      </c>
      <c r="Q26" s="16">
        <f t="shared" si="9"/>
        <v>0</v>
      </c>
      <c r="R26" s="15">
        <v>0</v>
      </c>
      <c r="S26" s="16">
        <f t="shared" si="10"/>
        <v>0</v>
      </c>
      <c r="T26" s="15">
        <v>8</v>
      </c>
      <c r="U26" s="16">
        <f t="shared" si="11"/>
        <v>1120</v>
      </c>
      <c r="V26" s="15">
        <v>0</v>
      </c>
      <c r="W26" s="16">
        <f t="shared" si="12"/>
        <v>0</v>
      </c>
      <c r="X26" s="15">
        <v>5</v>
      </c>
      <c r="Y26" s="16">
        <f t="shared" si="13"/>
        <v>360</v>
      </c>
      <c r="Z26" s="15">
        <v>0</v>
      </c>
      <c r="AA26" s="16">
        <f t="shared" si="14"/>
        <v>0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0</v>
      </c>
      <c r="AI26" s="16">
        <f t="shared" si="18"/>
        <v>0</v>
      </c>
      <c r="AJ26" s="15">
        <v>0</v>
      </c>
      <c r="AK26" s="16">
        <f t="shared" si="19"/>
        <v>0</v>
      </c>
      <c r="AL26" s="15">
        <v>0</v>
      </c>
      <c r="AM26" s="16">
        <f t="shared" si="20"/>
        <v>0</v>
      </c>
      <c r="AN26" s="15">
        <v>0</v>
      </c>
      <c r="AO26" s="16">
        <f t="shared" si="21"/>
        <v>0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0</v>
      </c>
      <c r="AY26" s="16">
        <f t="shared" si="26"/>
        <v>0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>
        <v>0</v>
      </c>
      <c r="BE26" s="16">
        <f t="shared" si="29"/>
        <v>0</v>
      </c>
      <c r="BF26" s="15">
        <v>1</v>
      </c>
      <c r="BG26" s="16">
        <f t="shared" si="30"/>
        <v>9</v>
      </c>
      <c r="BH26" s="15">
        <v>0</v>
      </c>
      <c r="BI26" s="16">
        <f t="shared" si="31"/>
        <v>0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1</v>
      </c>
      <c r="BO26" s="16">
        <f t="shared" si="33"/>
        <v>65</v>
      </c>
      <c r="BP26" s="15">
        <v>0</v>
      </c>
      <c r="BQ26" s="16">
        <f t="shared" si="34"/>
        <v>0</v>
      </c>
      <c r="BR26" s="22">
        <f t="shared" si="1"/>
        <v>2459</v>
      </c>
      <c r="BS26" s="55">
        <v>22</v>
      </c>
      <c r="BT26">
        <v>24</v>
      </c>
      <c r="BU26" s="47">
        <f t="shared" si="35"/>
        <v>1962.8033205619413</v>
      </c>
      <c r="BV26" s="47">
        <f t="shared" si="36"/>
        <v>157.02426564495531</v>
      </c>
      <c r="BW26" s="47">
        <f t="shared" si="37"/>
        <v>339.17241379310349</v>
      </c>
      <c r="BX26" s="68">
        <f t="shared" si="38"/>
        <v>2459</v>
      </c>
    </row>
    <row r="27" spans="1:76" ht="15" thickBot="1" x14ac:dyDescent="0.35">
      <c r="A27" s="14" t="s">
        <v>59</v>
      </c>
      <c r="B27" s="15">
        <v>1</v>
      </c>
      <c r="C27" s="16">
        <f t="shared" si="2"/>
        <v>71</v>
      </c>
      <c r="D27" s="15">
        <v>8</v>
      </c>
      <c r="E27" s="16">
        <f t="shared" si="3"/>
        <v>216</v>
      </c>
      <c r="F27" s="15">
        <v>0</v>
      </c>
      <c r="G27" s="16">
        <f t="shared" si="4"/>
        <v>0</v>
      </c>
      <c r="H27" s="15">
        <v>6</v>
      </c>
      <c r="I27" s="16">
        <f t="shared" si="5"/>
        <v>420</v>
      </c>
      <c r="J27" s="15"/>
      <c r="K27" s="16">
        <f t="shared" si="6"/>
        <v>0</v>
      </c>
      <c r="L27" s="15">
        <v>8</v>
      </c>
      <c r="M27" s="16">
        <f t="shared" si="39"/>
        <v>568</v>
      </c>
      <c r="N27" s="15">
        <v>0</v>
      </c>
      <c r="O27" s="16">
        <f t="shared" si="8"/>
        <v>0</v>
      </c>
      <c r="P27" s="15">
        <v>0</v>
      </c>
      <c r="Q27" s="16">
        <f t="shared" si="9"/>
        <v>0</v>
      </c>
      <c r="R27" s="15">
        <v>0</v>
      </c>
      <c r="S27" s="16">
        <f t="shared" si="10"/>
        <v>0</v>
      </c>
      <c r="T27" s="15">
        <v>4</v>
      </c>
      <c r="U27" s="16">
        <f t="shared" si="11"/>
        <v>560</v>
      </c>
      <c r="V27" s="15">
        <v>3</v>
      </c>
      <c r="W27" s="16">
        <f t="shared" si="12"/>
        <v>195</v>
      </c>
      <c r="X27" s="15">
        <v>9</v>
      </c>
      <c r="Y27" s="16">
        <f t="shared" si="13"/>
        <v>648</v>
      </c>
      <c r="Z27" s="15">
        <v>0</v>
      </c>
      <c r="AA27" s="16">
        <f t="shared" si="14"/>
        <v>0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0</v>
      </c>
      <c r="AG27" s="16">
        <f t="shared" si="17"/>
        <v>0</v>
      </c>
      <c r="AH27" s="15">
        <v>0</v>
      </c>
      <c r="AI27" s="16">
        <f t="shared" si="18"/>
        <v>0</v>
      </c>
      <c r="AJ27" s="15">
        <v>1</v>
      </c>
      <c r="AK27" s="16">
        <f t="shared" si="19"/>
        <v>145</v>
      </c>
      <c r="AL27" s="15">
        <v>1</v>
      </c>
      <c r="AM27" s="16">
        <f t="shared" si="20"/>
        <v>139</v>
      </c>
      <c r="AN27" s="15">
        <v>0</v>
      </c>
      <c r="AO27" s="16">
        <f t="shared" si="21"/>
        <v>0</v>
      </c>
      <c r="AP27" s="15">
        <v>0</v>
      </c>
      <c r="AQ27" s="16">
        <f t="shared" si="22"/>
        <v>0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0</v>
      </c>
      <c r="BI27" s="16">
        <f t="shared" si="31"/>
        <v>0</v>
      </c>
      <c r="BJ27" s="15">
        <v>0</v>
      </c>
      <c r="BK27" s="16">
        <f t="shared" si="32"/>
        <v>0</v>
      </c>
      <c r="BL27" s="15">
        <v>0</v>
      </c>
      <c r="BM27" s="16">
        <f t="shared" si="0"/>
        <v>0</v>
      </c>
      <c r="BN27" s="15">
        <v>2</v>
      </c>
      <c r="BO27" s="16">
        <f t="shared" si="33"/>
        <v>130</v>
      </c>
      <c r="BP27" s="15">
        <v>0</v>
      </c>
      <c r="BQ27" s="16">
        <f t="shared" si="34"/>
        <v>0</v>
      </c>
      <c r="BR27" s="22">
        <f t="shared" si="1"/>
        <v>3092</v>
      </c>
      <c r="BS27" s="55">
        <v>27</v>
      </c>
      <c r="BT27">
        <v>25</v>
      </c>
      <c r="BU27" s="47">
        <f t="shared" si="35"/>
        <v>2468.0715197956574</v>
      </c>
      <c r="BV27" s="47">
        <f t="shared" si="36"/>
        <v>197.44572158365258</v>
      </c>
      <c r="BW27" s="47">
        <f t="shared" si="37"/>
        <v>426.48275862068959</v>
      </c>
      <c r="BX27" s="68">
        <f t="shared" si="38"/>
        <v>3091.9999999999995</v>
      </c>
    </row>
    <row r="28" spans="1:76" ht="15" thickBot="1" x14ac:dyDescent="0.35">
      <c r="A28" s="14" t="s">
        <v>60</v>
      </c>
      <c r="B28" s="15">
        <v>0</v>
      </c>
      <c r="C28" s="16">
        <f t="shared" si="2"/>
        <v>0</v>
      </c>
      <c r="D28" s="15">
        <v>1</v>
      </c>
      <c r="E28" s="16">
        <f t="shared" si="3"/>
        <v>27</v>
      </c>
      <c r="F28" s="15">
        <v>1</v>
      </c>
      <c r="G28" s="16">
        <f t="shared" si="4"/>
        <v>54</v>
      </c>
      <c r="H28" s="15">
        <v>3</v>
      </c>
      <c r="I28" s="16">
        <f t="shared" si="5"/>
        <v>210</v>
      </c>
      <c r="J28" s="15"/>
      <c r="K28" s="16">
        <f t="shared" si="6"/>
        <v>0</v>
      </c>
      <c r="L28" s="15">
        <v>3</v>
      </c>
      <c r="M28" s="16">
        <f t="shared" si="39"/>
        <v>213</v>
      </c>
      <c r="N28" s="15">
        <v>3</v>
      </c>
      <c r="O28" s="16">
        <f t="shared" si="8"/>
        <v>384</v>
      </c>
      <c r="P28" s="15">
        <v>0</v>
      </c>
      <c r="Q28" s="16">
        <f t="shared" si="9"/>
        <v>0</v>
      </c>
      <c r="R28" s="15">
        <v>0</v>
      </c>
      <c r="S28" s="16">
        <f t="shared" si="10"/>
        <v>0</v>
      </c>
      <c r="T28" s="15">
        <v>0</v>
      </c>
      <c r="U28" s="16">
        <f t="shared" si="11"/>
        <v>0</v>
      </c>
      <c r="V28" s="15">
        <v>2</v>
      </c>
      <c r="W28" s="16">
        <f t="shared" si="12"/>
        <v>130</v>
      </c>
      <c r="X28" s="15">
        <v>6</v>
      </c>
      <c r="Y28" s="16">
        <f t="shared" si="13"/>
        <v>432</v>
      </c>
      <c r="Z28" s="15">
        <v>0</v>
      </c>
      <c r="AA28" s="16">
        <f t="shared" si="14"/>
        <v>0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0</v>
      </c>
      <c r="AI28" s="16">
        <f t="shared" si="18"/>
        <v>0</v>
      </c>
      <c r="AJ28" s="15">
        <v>0</v>
      </c>
      <c r="AK28" s="16">
        <f t="shared" si="19"/>
        <v>0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0</v>
      </c>
      <c r="AQ28" s="16">
        <f t="shared" si="22"/>
        <v>0</v>
      </c>
      <c r="AR28" s="15">
        <v>0</v>
      </c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>
        <v>1</v>
      </c>
      <c r="AY28" s="16">
        <f t="shared" si="26"/>
        <v>110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0</v>
      </c>
      <c r="BG28" s="16">
        <f t="shared" si="30"/>
        <v>0</v>
      </c>
      <c r="BH28" s="15">
        <v>0</v>
      </c>
      <c r="BI28" s="16">
        <f t="shared" si="31"/>
        <v>0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0</v>
      </c>
      <c r="BO28" s="16">
        <f t="shared" si="33"/>
        <v>0</v>
      </c>
      <c r="BP28" s="15">
        <v>0</v>
      </c>
      <c r="BQ28" s="16">
        <f t="shared" si="34"/>
        <v>0</v>
      </c>
      <c r="BR28" s="22">
        <f t="shared" si="1"/>
        <v>1560</v>
      </c>
      <c r="BS28" s="55">
        <v>14</v>
      </c>
      <c r="BT28">
        <v>26</v>
      </c>
      <c r="BU28" s="47">
        <f t="shared" si="35"/>
        <v>1245.2107279693487</v>
      </c>
      <c r="BV28" s="47">
        <f t="shared" si="36"/>
        <v>99.616858237547902</v>
      </c>
      <c r="BW28" s="47">
        <f t="shared" si="37"/>
        <v>215.17241379310346</v>
      </c>
      <c r="BX28" s="68">
        <f t="shared" si="38"/>
        <v>1560</v>
      </c>
    </row>
    <row r="29" spans="1:76" ht="15" thickBot="1" x14ac:dyDescent="0.35">
      <c r="A29" s="14" t="s">
        <v>61</v>
      </c>
      <c r="B29" s="15">
        <v>1</v>
      </c>
      <c r="C29" s="16">
        <f t="shared" si="2"/>
        <v>71</v>
      </c>
      <c r="D29" s="15">
        <v>3</v>
      </c>
      <c r="E29" s="16">
        <f t="shared" si="3"/>
        <v>81</v>
      </c>
      <c r="F29" s="15">
        <v>1</v>
      </c>
      <c r="G29" s="16">
        <f t="shared" si="4"/>
        <v>54</v>
      </c>
      <c r="H29" s="15">
        <v>3</v>
      </c>
      <c r="I29" s="16">
        <f t="shared" si="5"/>
        <v>210</v>
      </c>
      <c r="J29" s="15"/>
      <c r="K29" s="16">
        <f t="shared" si="6"/>
        <v>0</v>
      </c>
      <c r="L29" s="15">
        <v>3</v>
      </c>
      <c r="M29" s="16">
        <f t="shared" si="39"/>
        <v>213</v>
      </c>
      <c r="N29" s="15">
        <v>0</v>
      </c>
      <c r="O29" s="16">
        <f t="shared" si="8"/>
        <v>0</v>
      </c>
      <c r="P29" s="15">
        <v>0</v>
      </c>
      <c r="Q29" s="16">
        <f t="shared" si="9"/>
        <v>0</v>
      </c>
      <c r="R29" s="15">
        <v>0</v>
      </c>
      <c r="S29" s="16">
        <f t="shared" si="10"/>
        <v>0</v>
      </c>
      <c r="T29" s="15">
        <v>1</v>
      </c>
      <c r="U29" s="16">
        <f t="shared" si="11"/>
        <v>140</v>
      </c>
      <c r="V29" s="15">
        <v>2</v>
      </c>
      <c r="W29" s="16">
        <f t="shared" si="12"/>
        <v>130</v>
      </c>
      <c r="X29" s="15">
        <v>8</v>
      </c>
      <c r="Y29" s="16">
        <f t="shared" si="13"/>
        <v>576</v>
      </c>
      <c r="Z29" s="15">
        <v>1</v>
      </c>
      <c r="AA29" s="16">
        <f t="shared" si="14"/>
        <v>88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0</v>
      </c>
      <c r="AM29" s="16">
        <f t="shared" si="20"/>
        <v>0</v>
      </c>
      <c r="AN29" s="15">
        <v>0</v>
      </c>
      <c r="AO29" s="16">
        <f t="shared" si="21"/>
        <v>0</v>
      </c>
      <c r="AP29" s="15">
        <v>0</v>
      </c>
      <c r="AQ29" s="16">
        <f t="shared" si="22"/>
        <v>0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0</v>
      </c>
      <c r="BG29" s="16">
        <f t="shared" si="30"/>
        <v>0</v>
      </c>
      <c r="BH29" s="15">
        <v>0</v>
      </c>
      <c r="BI29" s="16">
        <f t="shared" si="31"/>
        <v>0</v>
      </c>
      <c r="BJ29" s="15">
        <v>1</v>
      </c>
      <c r="BK29" s="16">
        <f t="shared" si="32"/>
        <v>72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22">
        <f t="shared" si="1"/>
        <v>1635</v>
      </c>
      <c r="BS29" s="55">
        <v>16</v>
      </c>
      <c r="BT29">
        <v>27</v>
      </c>
      <c r="BU29" s="47">
        <f t="shared" si="35"/>
        <v>1305.0766283524904</v>
      </c>
      <c r="BV29" s="47">
        <f t="shared" si="36"/>
        <v>104.40613026819923</v>
      </c>
      <c r="BW29" s="47">
        <f t="shared" si="37"/>
        <v>225.51724137931032</v>
      </c>
      <c r="BX29" s="68">
        <f t="shared" si="38"/>
        <v>1634.9999999999998</v>
      </c>
    </row>
    <row r="30" spans="1:76" ht="15" thickBot="1" x14ac:dyDescent="0.35">
      <c r="A30" s="14" t="s">
        <v>62</v>
      </c>
      <c r="B30" s="15"/>
      <c r="C30" s="16">
        <f t="shared" si="2"/>
        <v>0</v>
      </c>
      <c r="D30" s="15"/>
      <c r="E30" s="16">
        <f t="shared" si="3"/>
        <v>0</v>
      </c>
      <c r="F30" s="15"/>
      <c r="G30" s="16">
        <f t="shared" si="4"/>
        <v>0</v>
      </c>
      <c r="H30" s="15"/>
      <c r="I30" s="16">
        <f t="shared" si="5"/>
        <v>0</v>
      </c>
      <c r="J30" s="15"/>
      <c r="K30" s="16">
        <f t="shared" si="6"/>
        <v>0</v>
      </c>
      <c r="L30" s="15"/>
      <c r="M30" s="16">
        <f t="shared" si="39"/>
        <v>0</v>
      </c>
      <c r="N30" s="15"/>
      <c r="O30" s="16">
        <f t="shared" si="8"/>
        <v>0</v>
      </c>
      <c r="P30" s="15"/>
      <c r="Q30" s="16">
        <f t="shared" si="9"/>
        <v>0</v>
      </c>
      <c r="R30" s="15"/>
      <c r="S30" s="16">
        <f t="shared" si="10"/>
        <v>0</v>
      </c>
      <c r="T30" s="15"/>
      <c r="U30" s="16">
        <f t="shared" si="11"/>
        <v>0</v>
      </c>
      <c r="V30" s="15"/>
      <c r="W30" s="16">
        <f t="shared" si="12"/>
        <v>0</v>
      </c>
      <c r="X30" s="15"/>
      <c r="Y30" s="16">
        <f t="shared" si="13"/>
        <v>0</v>
      </c>
      <c r="Z30" s="15"/>
      <c r="AA30" s="16">
        <f t="shared" si="14"/>
        <v>0</v>
      </c>
      <c r="AB30" s="15"/>
      <c r="AC30" s="16">
        <f t="shared" si="15"/>
        <v>0</v>
      </c>
      <c r="AD30" s="15"/>
      <c r="AE30" s="16">
        <f t="shared" si="16"/>
        <v>0</v>
      </c>
      <c r="AF30" s="15"/>
      <c r="AG30" s="16">
        <f t="shared" si="17"/>
        <v>0</v>
      </c>
      <c r="AH30" s="15"/>
      <c r="AI30" s="16">
        <f t="shared" si="18"/>
        <v>0</v>
      </c>
      <c r="AJ30" s="15"/>
      <c r="AK30" s="16">
        <f t="shared" si="19"/>
        <v>0</v>
      </c>
      <c r="AL30" s="15"/>
      <c r="AM30" s="16">
        <f t="shared" si="20"/>
        <v>0</v>
      </c>
      <c r="AN30" s="15"/>
      <c r="AO30" s="16">
        <f t="shared" si="21"/>
        <v>0</v>
      </c>
      <c r="AP30" s="15"/>
      <c r="AQ30" s="16">
        <f t="shared" si="22"/>
        <v>0</v>
      </c>
      <c r="AR30" s="15"/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/>
      <c r="AY30" s="16">
        <f t="shared" si="26"/>
        <v>0</v>
      </c>
      <c r="AZ30" s="15"/>
      <c r="BA30" s="16">
        <f t="shared" si="27"/>
        <v>0</v>
      </c>
      <c r="BB30" s="15"/>
      <c r="BC30" s="16">
        <f t="shared" si="28"/>
        <v>0</v>
      </c>
      <c r="BD30" s="15"/>
      <c r="BE30" s="16">
        <f t="shared" si="29"/>
        <v>0</v>
      </c>
      <c r="BF30" s="15"/>
      <c r="BG30" s="16">
        <f t="shared" si="30"/>
        <v>0</v>
      </c>
      <c r="BH30" s="15"/>
      <c r="BI30" s="16">
        <f t="shared" si="31"/>
        <v>0</v>
      </c>
      <c r="BJ30" s="15"/>
      <c r="BK30" s="16">
        <f t="shared" si="32"/>
        <v>0</v>
      </c>
      <c r="BL30" s="15"/>
      <c r="BM30" s="16">
        <f t="shared" si="0"/>
        <v>0</v>
      </c>
      <c r="BN30" s="15"/>
      <c r="BO30" s="16">
        <f t="shared" si="33"/>
        <v>0</v>
      </c>
      <c r="BP30" s="15"/>
      <c r="BQ30" s="16">
        <f t="shared" si="34"/>
        <v>0</v>
      </c>
      <c r="BR30" s="22">
        <f t="shared" si="1"/>
        <v>0</v>
      </c>
      <c r="BS30" s="55"/>
      <c r="BT30">
        <v>28</v>
      </c>
      <c r="BU30" s="47">
        <f t="shared" si="35"/>
        <v>0</v>
      </c>
      <c r="BV30" s="47">
        <f t="shared" si="36"/>
        <v>0</v>
      </c>
      <c r="BW30" s="47">
        <f t="shared" si="37"/>
        <v>0</v>
      </c>
      <c r="BX30" s="68">
        <f t="shared" si="38"/>
        <v>0</v>
      </c>
    </row>
    <row r="31" spans="1:76" ht="15" thickBot="1" x14ac:dyDescent="0.35">
      <c r="A31" s="14" t="s">
        <v>63</v>
      </c>
      <c r="B31" s="15">
        <v>0</v>
      </c>
      <c r="C31" s="16">
        <f t="shared" si="2"/>
        <v>0</v>
      </c>
      <c r="D31" s="15">
        <v>9</v>
      </c>
      <c r="E31" s="16">
        <f t="shared" si="3"/>
        <v>243</v>
      </c>
      <c r="F31" s="15">
        <v>0</v>
      </c>
      <c r="G31" s="16">
        <f t="shared" si="4"/>
        <v>0</v>
      </c>
      <c r="H31" s="15">
        <v>6</v>
      </c>
      <c r="I31" s="16">
        <f t="shared" si="5"/>
        <v>420</v>
      </c>
      <c r="J31" s="15"/>
      <c r="K31" s="16">
        <f t="shared" si="6"/>
        <v>0</v>
      </c>
      <c r="L31" s="15">
        <v>5</v>
      </c>
      <c r="M31" s="16">
        <f t="shared" si="39"/>
        <v>355</v>
      </c>
      <c r="N31" s="15">
        <v>1</v>
      </c>
      <c r="O31" s="16">
        <f t="shared" si="8"/>
        <v>128</v>
      </c>
      <c r="P31" s="15">
        <v>0</v>
      </c>
      <c r="Q31" s="16">
        <f t="shared" si="9"/>
        <v>0</v>
      </c>
      <c r="R31" s="15">
        <v>0</v>
      </c>
      <c r="S31" s="16">
        <f t="shared" si="10"/>
        <v>0</v>
      </c>
      <c r="T31" s="15">
        <v>2</v>
      </c>
      <c r="U31" s="16">
        <f t="shared" si="11"/>
        <v>280</v>
      </c>
      <c r="V31" s="15">
        <v>1</v>
      </c>
      <c r="W31" s="16">
        <f t="shared" si="12"/>
        <v>65</v>
      </c>
      <c r="X31" s="15">
        <v>6</v>
      </c>
      <c r="Y31" s="16">
        <f t="shared" si="13"/>
        <v>432</v>
      </c>
      <c r="Z31" s="15">
        <v>1</v>
      </c>
      <c r="AA31" s="16">
        <f t="shared" si="14"/>
        <v>88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0</v>
      </c>
      <c r="AI31" s="16">
        <f t="shared" si="18"/>
        <v>0</v>
      </c>
      <c r="AJ31" s="15">
        <v>0</v>
      </c>
      <c r="AK31" s="16">
        <f t="shared" si="19"/>
        <v>0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0</v>
      </c>
      <c r="AQ31" s="16">
        <f t="shared" si="22"/>
        <v>0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0</v>
      </c>
      <c r="BK31" s="16">
        <f t="shared" si="32"/>
        <v>0</v>
      </c>
      <c r="BL31" s="15">
        <v>0</v>
      </c>
      <c r="BM31" s="16">
        <f t="shared" si="0"/>
        <v>0</v>
      </c>
      <c r="BN31" s="15">
        <v>0</v>
      </c>
      <c r="BO31" s="16">
        <f t="shared" si="33"/>
        <v>0</v>
      </c>
      <c r="BP31" s="15">
        <v>0</v>
      </c>
      <c r="BQ31" s="16">
        <f t="shared" si="34"/>
        <v>0</v>
      </c>
      <c r="BR31" s="22">
        <f t="shared" si="1"/>
        <v>2011</v>
      </c>
      <c r="BS31" s="55">
        <v>19</v>
      </c>
      <c r="BT31">
        <v>29</v>
      </c>
      <c r="BU31" s="47">
        <f t="shared" si="35"/>
        <v>1605.2043422733079</v>
      </c>
      <c r="BV31" s="47">
        <f t="shared" si="36"/>
        <v>128.41634738186463</v>
      </c>
      <c r="BW31" s="47">
        <f t="shared" si="37"/>
        <v>277.37931034482762</v>
      </c>
      <c r="BX31" s="68">
        <f t="shared" si="38"/>
        <v>2011.0000000000002</v>
      </c>
    </row>
    <row r="32" spans="1:76" ht="15" thickBot="1" x14ac:dyDescent="0.35">
      <c r="A32" s="14" t="s">
        <v>64</v>
      </c>
      <c r="B32" s="15">
        <v>0</v>
      </c>
      <c r="C32" s="16">
        <f t="shared" si="2"/>
        <v>0</v>
      </c>
      <c r="D32" s="15">
        <v>6</v>
      </c>
      <c r="E32" s="16">
        <f t="shared" si="3"/>
        <v>162</v>
      </c>
      <c r="F32" s="15">
        <v>1</v>
      </c>
      <c r="G32" s="16">
        <f t="shared" si="4"/>
        <v>54</v>
      </c>
      <c r="H32" s="15">
        <v>2</v>
      </c>
      <c r="I32" s="16">
        <f t="shared" si="5"/>
        <v>140</v>
      </c>
      <c r="J32" s="15"/>
      <c r="K32" s="16">
        <f t="shared" si="6"/>
        <v>0</v>
      </c>
      <c r="L32" s="15">
        <v>4</v>
      </c>
      <c r="M32" s="16">
        <f t="shared" si="39"/>
        <v>284</v>
      </c>
      <c r="N32" s="15">
        <v>1</v>
      </c>
      <c r="O32" s="16">
        <f t="shared" si="8"/>
        <v>128</v>
      </c>
      <c r="P32" s="15">
        <v>0</v>
      </c>
      <c r="Q32" s="16">
        <f t="shared" si="9"/>
        <v>0</v>
      </c>
      <c r="R32" s="15">
        <v>0</v>
      </c>
      <c r="S32" s="16">
        <f t="shared" si="10"/>
        <v>0</v>
      </c>
      <c r="T32" s="15">
        <v>3</v>
      </c>
      <c r="U32" s="16">
        <f t="shared" si="11"/>
        <v>420</v>
      </c>
      <c r="V32" s="15">
        <v>3</v>
      </c>
      <c r="W32" s="16">
        <f t="shared" si="12"/>
        <v>195</v>
      </c>
      <c r="X32" s="15">
        <v>6</v>
      </c>
      <c r="Y32" s="16">
        <f t="shared" si="13"/>
        <v>432</v>
      </c>
      <c r="Z32" s="15">
        <v>1</v>
      </c>
      <c r="AA32" s="16">
        <f t="shared" si="14"/>
        <v>88</v>
      </c>
      <c r="AB32" s="15">
        <v>0</v>
      </c>
      <c r="AC32" s="16">
        <f t="shared" si="15"/>
        <v>0</v>
      </c>
      <c r="AD32" s="15"/>
      <c r="AE32" s="16">
        <f t="shared" si="16"/>
        <v>0</v>
      </c>
      <c r="AF32" s="15">
        <v>0</v>
      </c>
      <c r="AG32" s="16">
        <f t="shared" si="17"/>
        <v>0</v>
      </c>
      <c r="AH32" s="15">
        <v>0</v>
      </c>
      <c r="AI32" s="16">
        <f t="shared" si="18"/>
        <v>0</v>
      </c>
      <c r="AJ32" s="15">
        <v>0</v>
      </c>
      <c r="AK32" s="16">
        <f t="shared" si="19"/>
        <v>0</v>
      </c>
      <c r="AL32" s="15">
        <v>0</v>
      </c>
      <c r="AM32" s="16">
        <f t="shared" si="20"/>
        <v>0</v>
      </c>
      <c r="AN32" s="15">
        <v>0</v>
      </c>
      <c r="AO32" s="16">
        <f t="shared" si="21"/>
        <v>0</v>
      </c>
      <c r="AP32" s="15">
        <v>0</v>
      </c>
      <c r="AQ32" s="16">
        <f t="shared" si="22"/>
        <v>0</v>
      </c>
      <c r="AR32" s="15">
        <v>0</v>
      </c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>
        <v>0</v>
      </c>
      <c r="AY32" s="16">
        <f t="shared" si="26"/>
        <v>0</v>
      </c>
      <c r="AZ32" s="15">
        <v>0</v>
      </c>
      <c r="BA32" s="16">
        <f t="shared" si="27"/>
        <v>0</v>
      </c>
      <c r="BB32" s="15">
        <v>0</v>
      </c>
      <c r="BC32" s="16">
        <f t="shared" si="28"/>
        <v>0</v>
      </c>
      <c r="BD32" s="15">
        <v>0</v>
      </c>
      <c r="BE32" s="16">
        <f t="shared" si="29"/>
        <v>0</v>
      </c>
      <c r="BF32" s="15">
        <v>0</v>
      </c>
      <c r="BG32" s="16">
        <f t="shared" si="30"/>
        <v>0</v>
      </c>
      <c r="BH32" s="15">
        <v>0</v>
      </c>
      <c r="BI32" s="16">
        <f t="shared" si="31"/>
        <v>0</v>
      </c>
      <c r="BJ32" s="15">
        <v>0</v>
      </c>
      <c r="BK32" s="16">
        <f t="shared" si="32"/>
        <v>0</v>
      </c>
      <c r="BL32" s="15">
        <v>0</v>
      </c>
      <c r="BM32" s="16">
        <f t="shared" si="0"/>
        <v>0</v>
      </c>
      <c r="BN32" s="15">
        <v>0</v>
      </c>
      <c r="BO32" s="16">
        <f t="shared" si="33"/>
        <v>0</v>
      </c>
      <c r="BP32" s="15">
        <v>0</v>
      </c>
      <c r="BQ32" s="16">
        <f>$BP$2*BP32</f>
        <v>0</v>
      </c>
      <c r="BR32" s="22">
        <f t="shared" si="1"/>
        <v>1903</v>
      </c>
      <c r="BS32" s="55">
        <v>20</v>
      </c>
      <c r="BT32">
        <v>30</v>
      </c>
      <c r="BU32" s="47">
        <f t="shared" si="35"/>
        <v>1518.9974457215837</v>
      </c>
      <c r="BV32" s="47">
        <f t="shared" si="36"/>
        <v>121.5197956577267</v>
      </c>
      <c r="BW32" s="47">
        <f t="shared" si="37"/>
        <v>262.48275862068965</v>
      </c>
      <c r="BX32" s="68">
        <f t="shared" si="38"/>
        <v>1903</v>
      </c>
    </row>
    <row r="33" spans="1:76" ht="15" thickBot="1" x14ac:dyDescent="0.35">
      <c r="A33" s="14" t="s">
        <v>65</v>
      </c>
      <c r="B33" s="36">
        <v>4</v>
      </c>
      <c r="C33" s="37">
        <f t="shared" si="2"/>
        <v>284</v>
      </c>
      <c r="D33" s="36">
        <v>6</v>
      </c>
      <c r="E33" s="37">
        <f t="shared" si="3"/>
        <v>162</v>
      </c>
      <c r="F33" s="36">
        <v>1</v>
      </c>
      <c r="G33" s="37">
        <f t="shared" si="4"/>
        <v>54</v>
      </c>
      <c r="H33" s="36">
        <v>4</v>
      </c>
      <c r="I33" s="37">
        <f t="shared" si="5"/>
        <v>280</v>
      </c>
      <c r="J33" s="36"/>
      <c r="K33" s="37">
        <f t="shared" si="6"/>
        <v>0</v>
      </c>
      <c r="L33" s="36">
        <v>5</v>
      </c>
      <c r="M33" s="37">
        <f t="shared" si="39"/>
        <v>355</v>
      </c>
      <c r="N33" s="36">
        <v>0</v>
      </c>
      <c r="O33" s="37">
        <f t="shared" si="8"/>
        <v>0</v>
      </c>
      <c r="P33" s="36">
        <v>0</v>
      </c>
      <c r="Q33" s="37">
        <f t="shared" si="9"/>
        <v>0</v>
      </c>
      <c r="R33" s="36">
        <v>0</v>
      </c>
      <c r="S33" s="37">
        <f t="shared" si="10"/>
        <v>0</v>
      </c>
      <c r="T33" s="36">
        <v>3</v>
      </c>
      <c r="U33" s="37">
        <f t="shared" si="11"/>
        <v>420</v>
      </c>
      <c r="V33" s="36">
        <v>0</v>
      </c>
      <c r="W33" s="37">
        <f t="shared" si="12"/>
        <v>0</v>
      </c>
      <c r="X33" s="36">
        <v>7</v>
      </c>
      <c r="Y33" s="37">
        <f t="shared" si="13"/>
        <v>504</v>
      </c>
      <c r="Z33" s="36">
        <v>0</v>
      </c>
      <c r="AA33" s="37">
        <f t="shared" si="14"/>
        <v>0</v>
      </c>
      <c r="AB33" s="36">
        <v>0</v>
      </c>
      <c r="AC33" s="37">
        <f t="shared" si="15"/>
        <v>0</v>
      </c>
      <c r="AD33" s="36"/>
      <c r="AE33" s="37">
        <f t="shared" si="16"/>
        <v>0</v>
      </c>
      <c r="AF33" s="36">
        <v>0</v>
      </c>
      <c r="AG33" s="37">
        <f t="shared" si="17"/>
        <v>0</v>
      </c>
      <c r="AH33" s="36">
        <v>0</v>
      </c>
      <c r="AI33" s="37">
        <f t="shared" si="18"/>
        <v>0</v>
      </c>
      <c r="AJ33" s="36">
        <v>0</v>
      </c>
      <c r="AK33" s="37">
        <f t="shared" si="19"/>
        <v>0</v>
      </c>
      <c r="AL33" s="36">
        <v>0</v>
      </c>
      <c r="AM33" s="37">
        <f t="shared" si="20"/>
        <v>0</v>
      </c>
      <c r="AN33" s="36">
        <v>0</v>
      </c>
      <c r="AO33" s="37">
        <f t="shared" si="21"/>
        <v>0</v>
      </c>
      <c r="AP33" s="36">
        <v>1</v>
      </c>
      <c r="AQ33" s="37">
        <f t="shared" si="22"/>
        <v>95</v>
      </c>
      <c r="AR33" s="36">
        <v>0</v>
      </c>
      <c r="AS33" s="37">
        <f t="shared" si="23"/>
        <v>0</v>
      </c>
      <c r="AT33" s="36"/>
      <c r="AU33" s="37">
        <f t="shared" si="24"/>
        <v>0</v>
      </c>
      <c r="AV33" s="36"/>
      <c r="AW33" s="37">
        <f t="shared" si="25"/>
        <v>0</v>
      </c>
      <c r="AX33" s="36">
        <v>0</v>
      </c>
      <c r="AY33" s="37">
        <f t="shared" si="26"/>
        <v>0</v>
      </c>
      <c r="AZ33" s="36">
        <v>0</v>
      </c>
      <c r="BA33" s="37">
        <f t="shared" si="27"/>
        <v>0</v>
      </c>
      <c r="BB33" s="36">
        <v>0</v>
      </c>
      <c r="BC33" s="37">
        <f t="shared" si="28"/>
        <v>0</v>
      </c>
      <c r="BD33" s="36">
        <v>0</v>
      </c>
      <c r="BE33" s="37">
        <f t="shared" si="29"/>
        <v>0</v>
      </c>
      <c r="BF33" s="36">
        <v>0</v>
      </c>
      <c r="BG33" s="37">
        <f t="shared" si="30"/>
        <v>0</v>
      </c>
      <c r="BH33" s="36">
        <v>0</v>
      </c>
      <c r="BI33" s="37">
        <f t="shared" si="31"/>
        <v>0</v>
      </c>
      <c r="BJ33" s="36">
        <v>0</v>
      </c>
      <c r="BK33" s="37">
        <f t="shared" si="32"/>
        <v>0</v>
      </c>
      <c r="BL33" s="36">
        <v>0</v>
      </c>
      <c r="BM33" s="37">
        <f t="shared" si="0"/>
        <v>0</v>
      </c>
      <c r="BN33" s="36">
        <v>0</v>
      </c>
      <c r="BO33" s="37">
        <f t="shared" si="33"/>
        <v>0</v>
      </c>
      <c r="BP33" s="36">
        <v>0</v>
      </c>
      <c r="BQ33" s="37">
        <f t="shared" si="34"/>
        <v>0</v>
      </c>
      <c r="BR33" s="25">
        <f t="shared" si="1"/>
        <v>2154</v>
      </c>
      <c r="BS33" s="56">
        <v>21</v>
      </c>
      <c r="BT33">
        <v>31</v>
      </c>
      <c r="BU33" s="47">
        <f t="shared" si="35"/>
        <v>1719.3486590038315</v>
      </c>
      <c r="BV33" s="47">
        <f t="shared" si="36"/>
        <v>137.54789272030652</v>
      </c>
      <c r="BW33" s="47">
        <f t="shared" si="37"/>
        <v>297.10344827586209</v>
      </c>
      <c r="BX33" s="68">
        <f t="shared" si="38"/>
        <v>2154</v>
      </c>
    </row>
    <row r="34" spans="1:76" ht="15" thickBot="1" x14ac:dyDescent="0.35">
      <c r="A34" s="14" t="s">
        <v>66</v>
      </c>
      <c r="B34" s="41">
        <f>SUM(B3:B33)</f>
        <v>24</v>
      </c>
      <c r="C34" s="18">
        <f>SUM(C3:C33)</f>
        <v>1704</v>
      </c>
      <c r="D34" s="17">
        <f>SUM(D3:D33)</f>
        <v>170</v>
      </c>
      <c r="E34" s="18">
        <f t="shared" ref="E34:O34" si="40">SUM(E3:E33)</f>
        <v>4590</v>
      </c>
      <c r="F34" s="17">
        <f t="shared" si="40"/>
        <v>20</v>
      </c>
      <c r="G34" s="18">
        <f t="shared" si="40"/>
        <v>1080</v>
      </c>
      <c r="H34" s="15">
        <f t="shared" si="40"/>
        <v>98</v>
      </c>
      <c r="I34" s="16">
        <f t="shared" si="40"/>
        <v>6860</v>
      </c>
      <c r="J34" s="17">
        <f t="shared" si="40"/>
        <v>0</v>
      </c>
      <c r="K34" s="18">
        <f t="shared" si="40"/>
        <v>0</v>
      </c>
      <c r="L34" s="17">
        <f t="shared" si="40"/>
        <v>120</v>
      </c>
      <c r="M34" s="18">
        <f t="shared" si="40"/>
        <v>8520</v>
      </c>
      <c r="N34" s="17">
        <f t="shared" si="40"/>
        <v>9</v>
      </c>
      <c r="O34" s="18">
        <f t="shared" si="40"/>
        <v>1152</v>
      </c>
      <c r="P34" s="17">
        <f>SUM(P3:P33)</f>
        <v>0</v>
      </c>
      <c r="Q34" s="18">
        <f>SUM(Q3:Q33)</f>
        <v>0</v>
      </c>
      <c r="R34" s="17">
        <f t="shared" ref="R34:AC34" si="41">SUM(R3:R33)</f>
        <v>11</v>
      </c>
      <c r="S34" s="18">
        <f t="shared" si="41"/>
        <v>1595</v>
      </c>
      <c r="T34" s="17">
        <f t="shared" si="41"/>
        <v>70</v>
      </c>
      <c r="U34" s="18">
        <f t="shared" si="41"/>
        <v>9800</v>
      </c>
      <c r="V34" s="17">
        <f t="shared" si="41"/>
        <v>53</v>
      </c>
      <c r="W34" s="18">
        <f t="shared" si="41"/>
        <v>3445</v>
      </c>
      <c r="X34" s="17">
        <f t="shared" si="41"/>
        <v>154</v>
      </c>
      <c r="Y34" s="18">
        <f t="shared" si="41"/>
        <v>11088</v>
      </c>
      <c r="Z34" s="17">
        <f t="shared" si="41"/>
        <v>20</v>
      </c>
      <c r="AA34" s="18">
        <f t="shared" si="41"/>
        <v>1760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0</v>
      </c>
      <c r="AG34" s="18">
        <f t="shared" si="42"/>
        <v>0</v>
      </c>
      <c r="AH34" s="17">
        <f t="shared" si="42"/>
        <v>4</v>
      </c>
      <c r="AI34" s="18">
        <f t="shared" si="42"/>
        <v>720</v>
      </c>
      <c r="AJ34" s="17">
        <f t="shared" si="42"/>
        <v>1</v>
      </c>
      <c r="AK34" s="18">
        <f t="shared" si="42"/>
        <v>145</v>
      </c>
      <c r="AL34" s="17">
        <f>SUM(AL3:AL33)</f>
        <v>10</v>
      </c>
      <c r="AM34" s="18">
        <f t="shared" ref="AM34:AQ34" si="43">SUM(AM3:AM33)</f>
        <v>1390</v>
      </c>
      <c r="AN34" s="17">
        <f t="shared" si="43"/>
        <v>2</v>
      </c>
      <c r="AO34" s="18">
        <f t="shared" si="43"/>
        <v>44</v>
      </c>
      <c r="AP34" s="17">
        <f t="shared" si="43"/>
        <v>3</v>
      </c>
      <c r="AQ34" s="18">
        <f t="shared" si="43"/>
        <v>285</v>
      </c>
      <c r="AR34" s="17">
        <f>SUM(AR3:AR33)</f>
        <v>4</v>
      </c>
      <c r="AS34" s="18">
        <f t="shared" ref="AS34:BK34" si="44">SUM(AS3:AS33)</f>
        <v>188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4</v>
      </c>
      <c r="AY34" s="18">
        <f t="shared" si="44"/>
        <v>440</v>
      </c>
      <c r="AZ34" s="17">
        <f t="shared" si="44"/>
        <v>0</v>
      </c>
      <c r="BA34" s="18">
        <f t="shared" si="44"/>
        <v>0</v>
      </c>
      <c r="BB34" s="17">
        <f t="shared" si="44"/>
        <v>1</v>
      </c>
      <c r="BC34" s="18">
        <f t="shared" si="44"/>
        <v>88</v>
      </c>
      <c r="BD34" s="17">
        <f t="shared" si="44"/>
        <v>2</v>
      </c>
      <c r="BE34" s="18">
        <f t="shared" si="44"/>
        <v>72</v>
      </c>
      <c r="BF34" s="17">
        <f t="shared" si="44"/>
        <v>2</v>
      </c>
      <c r="BG34" s="18">
        <f t="shared" si="44"/>
        <v>18</v>
      </c>
      <c r="BH34" s="17">
        <f t="shared" si="44"/>
        <v>35</v>
      </c>
      <c r="BI34" s="18">
        <f t="shared" si="44"/>
        <v>35</v>
      </c>
      <c r="BJ34" s="17">
        <f t="shared" si="44"/>
        <v>3</v>
      </c>
      <c r="BK34" s="18">
        <f t="shared" si="44"/>
        <v>216</v>
      </c>
      <c r="BL34" s="17">
        <f>SUM(BL3:BL33)</f>
        <v>3</v>
      </c>
      <c r="BM34" s="18">
        <f>SUM(BM3:BM33)</f>
        <v>216</v>
      </c>
      <c r="BN34" s="17">
        <f t="shared" ref="BN34:BQ34" si="45">SUM(BN3:BN33)</f>
        <v>4</v>
      </c>
      <c r="BO34" s="18">
        <f t="shared" si="45"/>
        <v>260</v>
      </c>
      <c r="BP34" s="17">
        <f t="shared" si="45"/>
        <v>3</v>
      </c>
      <c r="BQ34" s="24">
        <f t="shared" si="45"/>
        <v>195</v>
      </c>
      <c r="BR34" s="26">
        <f t="shared" si="1"/>
        <v>55906</v>
      </c>
      <c r="BS34" s="57">
        <f t="shared" ref="BS34" si="46">SUM(BS3:BS33)</f>
        <v>538</v>
      </c>
      <c r="BT34" s="43"/>
      <c r="BU34" s="54">
        <f t="shared" si="35"/>
        <v>44624.84035759898</v>
      </c>
      <c r="BV34" s="54">
        <f t="shared" si="36"/>
        <v>3569.9872286079185</v>
      </c>
      <c r="BW34" s="54">
        <f t="shared" si="37"/>
        <v>7711.1724137931042</v>
      </c>
      <c r="BX34" s="68">
        <f t="shared" si="38"/>
        <v>55906</v>
      </c>
    </row>
    <row r="35" spans="1:76" ht="15.6" thickTop="1" thickBot="1" x14ac:dyDescent="0.35">
      <c r="A35" s="9" t="s">
        <v>33</v>
      </c>
      <c r="B35" s="74" t="s">
        <v>0</v>
      </c>
      <c r="C35" s="75"/>
      <c r="D35" s="74" t="s">
        <v>1</v>
      </c>
      <c r="E35" s="75"/>
      <c r="F35" s="74" t="s">
        <v>2</v>
      </c>
      <c r="G35" s="75"/>
      <c r="H35" s="77" t="s">
        <v>3</v>
      </c>
      <c r="I35" s="78"/>
      <c r="J35" s="74"/>
      <c r="K35" s="75"/>
      <c r="L35" s="74" t="s">
        <v>5</v>
      </c>
      <c r="M35" s="75"/>
      <c r="N35" s="74" t="s">
        <v>6</v>
      </c>
      <c r="O35" s="75"/>
      <c r="P35" s="74" t="s">
        <v>7</v>
      </c>
      <c r="Q35" s="75"/>
      <c r="R35" s="74" t="s">
        <v>8</v>
      </c>
      <c r="S35" s="75"/>
      <c r="T35" s="74" t="s">
        <v>9</v>
      </c>
      <c r="U35" s="75"/>
      <c r="V35" s="74" t="s">
        <v>10</v>
      </c>
      <c r="W35" s="75"/>
      <c r="X35" s="74" t="s">
        <v>11</v>
      </c>
      <c r="Y35" s="75"/>
      <c r="Z35" s="74" t="s">
        <v>12</v>
      </c>
      <c r="AA35" s="75"/>
      <c r="AB35" s="74" t="s">
        <v>13</v>
      </c>
      <c r="AC35" s="75"/>
      <c r="AD35" s="74"/>
      <c r="AE35" s="75"/>
      <c r="AF35" s="74" t="s">
        <v>15</v>
      </c>
      <c r="AG35" s="75"/>
      <c r="AH35" s="74" t="s">
        <v>16</v>
      </c>
      <c r="AI35" s="75"/>
      <c r="AJ35" s="74" t="s">
        <v>82</v>
      </c>
      <c r="AK35" s="75"/>
      <c r="AL35" s="74" t="s">
        <v>17</v>
      </c>
      <c r="AM35" s="75"/>
      <c r="AN35" s="74" t="s">
        <v>18</v>
      </c>
      <c r="AO35" s="75"/>
      <c r="AP35" s="74" t="s">
        <v>19</v>
      </c>
      <c r="AQ35" s="75"/>
      <c r="AR35" s="74" t="s">
        <v>20</v>
      </c>
      <c r="AS35" s="75"/>
      <c r="AT35" s="74"/>
      <c r="AU35" s="75"/>
      <c r="AV35" s="74"/>
      <c r="AW35" s="75"/>
      <c r="AX35" s="74" t="s">
        <v>23</v>
      </c>
      <c r="AY35" s="75"/>
      <c r="AZ35" s="74" t="s">
        <v>24</v>
      </c>
      <c r="BA35" s="75"/>
      <c r="BB35" s="74" t="s">
        <v>25</v>
      </c>
      <c r="BC35" s="75"/>
      <c r="BD35" s="74" t="s">
        <v>26</v>
      </c>
      <c r="BE35" s="75"/>
      <c r="BF35" s="74" t="s">
        <v>27</v>
      </c>
      <c r="BG35" s="75"/>
      <c r="BH35" s="74" t="s">
        <v>28</v>
      </c>
      <c r="BI35" s="75"/>
      <c r="BJ35" s="74" t="s">
        <v>29</v>
      </c>
      <c r="BK35" s="75"/>
      <c r="BL35" s="74" t="s">
        <v>30</v>
      </c>
      <c r="BM35" s="75"/>
      <c r="BN35" s="74" t="s">
        <v>31</v>
      </c>
      <c r="BO35" s="75"/>
      <c r="BP35" s="74" t="s">
        <v>32</v>
      </c>
      <c r="BQ35" s="76"/>
    </row>
    <row r="36" spans="1:76" ht="15" thickTop="1" x14ac:dyDescent="0.3">
      <c r="H36" s="38"/>
      <c r="I36" s="38"/>
    </row>
  </sheetData>
  <mergeCells count="70"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X36"/>
  <sheetViews>
    <sheetView workbookViewId="0">
      <selection activeCell="A2" sqref="A2"/>
    </sheetView>
  </sheetViews>
  <sheetFormatPr baseColWidth="10" defaultRowHeight="14.4" x14ac:dyDescent="0.3"/>
  <cols>
    <col min="71" max="71" width="11.5546875" style="58"/>
    <col min="76" max="76" width="11.5546875" style="33"/>
  </cols>
  <sheetData>
    <row r="1" spans="1:76" ht="15.6" thickTop="1" thickBot="1" x14ac:dyDescent="0.35">
      <c r="A1" s="11" t="s">
        <v>33</v>
      </c>
      <c r="B1" s="74" t="s">
        <v>0</v>
      </c>
      <c r="C1" s="75"/>
      <c r="D1" s="74" t="s">
        <v>1</v>
      </c>
      <c r="E1" s="75"/>
      <c r="F1" s="74" t="s">
        <v>2</v>
      </c>
      <c r="G1" s="75"/>
      <c r="H1" s="9" t="s">
        <v>3</v>
      </c>
      <c r="I1" s="9"/>
      <c r="J1" s="74"/>
      <c r="K1" s="75"/>
      <c r="L1" s="74" t="s">
        <v>5</v>
      </c>
      <c r="M1" s="75"/>
      <c r="N1" s="74" t="s">
        <v>6</v>
      </c>
      <c r="O1" s="75"/>
      <c r="P1" s="74" t="s">
        <v>7</v>
      </c>
      <c r="Q1" s="75"/>
      <c r="R1" s="74" t="s">
        <v>8</v>
      </c>
      <c r="S1" s="75"/>
      <c r="T1" s="74" t="s">
        <v>9</v>
      </c>
      <c r="U1" s="75"/>
      <c r="V1" s="74" t="s">
        <v>10</v>
      </c>
      <c r="W1" s="75"/>
      <c r="X1" s="74" t="s">
        <v>11</v>
      </c>
      <c r="Y1" s="75"/>
      <c r="Z1" s="74" t="s">
        <v>12</v>
      </c>
      <c r="AA1" s="75"/>
      <c r="AB1" s="74" t="s">
        <v>13</v>
      </c>
      <c r="AC1" s="75"/>
      <c r="AD1" s="74"/>
      <c r="AE1" s="75"/>
      <c r="AF1" s="74" t="s">
        <v>15</v>
      </c>
      <c r="AG1" s="75"/>
      <c r="AH1" s="74" t="s">
        <v>16</v>
      </c>
      <c r="AI1" s="75"/>
      <c r="AJ1" s="74" t="s">
        <v>82</v>
      </c>
      <c r="AK1" s="75"/>
      <c r="AL1" s="74" t="s">
        <v>17</v>
      </c>
      <c r="AM1" s="75"/>
      <c r="AN1" s="74" t="s">
        <v>18</v>
      </c>
      <c r="AO1" s="75"/>
      <c r="AP1" s="74" t="s">
        <v>19</v>
      </c>
      <c r="AQ1" s="75"/>
      <c r="AR1" s="74" t="s">
        <v>20</v>
      </c>
      <c r="AS1" s="75"/>
      <c r="AT1" s="74"/>
      <c r="AU1" s="75"/>
      <c r="AV1" s="74"/>
      <c r="AW1" s="75"/>
      <c r="AX1" s="74" t="s">
        <v>23</v>
      </c>
      <c r="AY1" s="75"/>
      <c r="AZ1" s="74" t="s">
        <v>24</v>
      </c>
      <c r="BA1" s="75"/>
      <c r="BB1" s="74" t="s">
        <v>25</v>
      </c>
      <c r="BC1" s="75"/>
      <c r="BD1" s="74" t="s">
        <v>26</v>
      </c>
      <c r="BE1" s="75"/>
      <c r="BF1" s="74" t="s">
        <v>27</v>
      </c>
      <c r="BG1" s="75"/>
      <c r="BH1" s="74" t="s">
        <v>28</v>
      </c>
      <c r="BI1" s="75"/>
      <c r="BJ1" s="74" t="s">
        <v>29</v>
      </c>
      <c r="BK1" s="75"/>
      <c r="BL1" s="74" t="s">
        <v>30</v>
      </c>
      <c r="BM1" s="75"/>
      <c r="BN1" s="74" t="s">
        <v>31</v>
      </c>
      <c r="BO1" s="75"/>
      <c r="BP1" s="74" t="s">
        <v>32</v>
      </c>
      <c r="BQ1" s="81"/>
      <c r="BR1" s="79" t="s">
        <v>66</v>
      </c>
      <c r="BS1" s="79" t="s">
        <v>67</v>
      </c>
      <c r="BT1" s="82" t="s">
        <v>68</v>
      </c>
      <c r="BU1" s="48" t="s">
        <v>94</v>
      </c>
      <c r="BV1" s="49">
        <v>0.08</v>
      </c>
      <c r="BW1" s="49">
        <v>0.16</v>
      </c>
      <c r="BX1" s="66" t="s">
        <v>95</v>
      </c>
    </row>
    <row r="2" spans="1:76" ht="15.6" thickTop="1" thickBot="1" x14ac:dyDescent="0.35">
      <c r="A2" s="13" t="s">
        <v>34</v>
      </c>
      <c r="B2" s="10">
        <v>71</v>
      </c>
      <c r="C2" s="3"/>
      <c r="D2" s="35">
        <v>27</v>
      </c>
      <c r="E2" s="3"/>
      <c r="F2" s="4">
        <v>54</v>
      </c>
      <c r="G2" s="5"/>
      <c r="H2" s="6">
        <v>70</v>
      </c>
      <c r="I2" s="7"/>
      <c r="J2" s="6"/>
      <c r="K2" s="8"/>
      <c r="L2" s="6">
        <v>71</v>
      </c>
      <c r="M2" s="8"/>
      <c r="N2" s="6">
        <v>128</v>
      </c>
      <c r="O2" s="8"/>
      <c r="P2" s="6">
        <v>138</v>
      </c>
      <c r="Q2" s="7"/>
      <c r="R2" s="6">
        <v>145</v>
      </c>
      <c r="S2" s="7"/>
      <c r="T2" s="6">
        <v>140</v>
      </c>
      <c r="U2" s="7"/>
      <c r="V2" s="6">
        <v>65</v>
      </c>
      <c r="W2" s="7"/>
      <c r="X2" s="6">
        <v>72</v>
      </c>
      <c r="Y2" s="8"/>
      <c r="Z2" s="6">
        <v>88</v>
      </c>
      <c r="AA2" s="7"/>
      <c r="AB2" s="6">
        <v>290</v>
      </c>
      <c r="AC2" s="8"/>
      <c r="AD2" s="6"/>
      <c r="AE2" s="2"/>
      <c r="AF2" s="6">
        <v>170</v>
      </c>
      <c r="AG2" s="8"/>
      <c r="AH2" s="6">
        <v>180</v>
      </c>
      <c r="AI2" s="7"/>
      <c r="AJ2" s="6">
        <v>145</v>
      </c>
      <c r="AK2" s="7"/>
      <c r="AL2" s="6">
        <v>139</v>
      </c>
      <c r="AM2" s="7"/>
      <c r="AN2" s="6">
        <v>22</v>
      </c>
      <c r="AO2" s="7"/>
      <c r="AP2" s="6">
        <v>95</v>
      </c>
      <c r="AQ2" s="7"/>
      <c r="AR2" s="6">
        <v>47</v>
      </c>
      <c r="AS2" s="7"/>
      <c r="AT2" s="6">
        <v>0</v>
      </c>
      <c r="AU2" s="7"/>
      <c r="AV2" s="6">
        <v>0</v>
      </c>
      <c r="AW2" s="7"/>
      <c r="AX2" s="6">
        <v>110</v>
      </c>
      <c r="AY2" s="7"/>
      <c r="AZ2" s="6">
        <v>63</v>
      </c>
      <c r="BA2" s="7"/>
      <c r="BB2" s="6">
        <v>88</v>
      </c>
      <c r="BC2" s="7"/>
      <c r="BD2" s="6">
        <v>36</v>
      </c>
      <c r="BE2" s="7"/>
      <c r="BF2" s="6">
        <v>9</v>
      </c>
      <c r="BG2" s="7"/>
      <c r="BH2" s="6">
        <v>1</v>
      </c>
      <c r="BI2" s="7"/>
      <c r="BJ2" s="6">
        <v>72</v>
      </c>
      <c r="BK2" s="7"/>
      <c r="BL2" s="6">
        <v>72</v>
      </c>
      <c r="BM2" s="7"/>
      <c r="BN2" s="6">
        <v>65</v>
      </c>
      <c r="BO2" s="7"/>
      <c r="BP2" s="6">
        <v>65</v>
      </c>
      <c r="BQ2" s="2"/>
      <c r="BR2" s="80"/>
      <c r="BS2" s="80"/>
      <c r="BT2" s="83"/>
      <c r="BU2" s="51"/>
      <c r="BV2" s="52" t="s">
        <v>96</v>
      </c>
      <c r="BW2" s="46" t="s">
        <v>97</v>
      </c>
      <c r="BX2" s="67"/>
    </row>
    <row r="3" spans="1:76" ht="15.6" thickTop="1" thickBot="1" x14ac:dyDescent="0.35">
      <c r="A3" s="14" t="s">
        <v>35</v>
      </c>
      <c r="B3" s="19">
        <v>1</v>
      </c>
      <c r="C3" s="20">
        <f>$B$2*B3</f>
        <v>71</v>
      </c>
      <c r="D3" s="19">
        <v>12</v>
      </c>
      <c r="E3" s="20">
        <f>$D$2*D3</f>
        <v>324</v>
      </c>
      <c r="F3" s="19">
        <v>0</v>
      </c>
      <c r="G3" s="20">
        <f>$F$2*F3</f>
        <v>0</v>
      </c>
      <c r="H3" s="19">
        <v>3</v>
      </c>
      <c r="I3" s="20">
        <f>$H$2*H3</f>
        <v>210</v>
      </c>
      <c r="J3" s="19"/>
      <c r="K3" s="20">
        <f>$J$2*J3</f>
        <v>0</v>
      </c>
      <c r="L3" s="19">
        <v>6</v>
      </c>
      <c r="M3" s="20">
        <f>$L$2*L3</f>
        <v>426</v>
      </c>
      <c r="N3" s="19">
        <v>0</v>
      </c>
      <c r="O3" s="20">
        <f>$N$2*N3</f>
        <v>0</v>
      </c>
      <c r="P3" s="19">
        <v>1</v>
      </c>
      <c r="Q3" s="20">
        <f>$P$2*P3</f>
        <v>138</v>
      </c>
      <c r="R3" s="19">
        <v>0</v>
      </c>
      <c r="S3" s="20">
        <f>$R$2*R3</f>
        <v>0</v>
      </c>
      <c r="T3" s="19">
        <v>6</v>
      </c>
      <c r="U3" s="20">
        <f>$T$2*T3</f>
        <v>840</v>
      </c>
      <c r="V3" s="19">
        <v>2</v>
      </c>
      <c r="W3" s="20">
        <f>$V$2*V3</f>
        <v>130</v>
      </c>
      <c r="X3" s="19">
        <v>5</v>
      </c>
      <c r="Y3" s="20">
        <f>$X$2*X3</f>
        <v>360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0</v>
      </c>
      <c r="AI3" s="20">
        <f>$AH$2*AH3</f>
        <v>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0</v>
      </c>
      <c r="AQ3" s="20">
        <f>$AP$2*AP3</f>
        <v>0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1</v>
      </c>
      <c r="BQ3" s="20">
        <f>$BP$2*BP3</f>
        <v>65</v>
      </c>
      <c r="BR3" s="22">
        <f t="shared" ref="BR3:BR34" si="1">BQ3+BO3+BM3+BK3+BI3+BG3+BE3+BC3+BA3+AY3+AW3+AU3+AS3+AQ3+AO3+AM3+AK3+AI3+AG3+AE3+AC3+AA3+Y3+W3+U3+S3+Q3+O3+M3+K3+I3+G3+E3+C3</f>
        <v>2564</v>
      </c>
      <c r="BS3" s="55">
        <v>24</v>
      </c>
      <c r="BT3" s="15">
        <v>1</v>
      </c>
      <c r="BU3" s="47">
        <f>BR3/(1.08)/(1.16)</f>
        <v>2046.6155810983398</v>
      </c>
      <c r="BV3" s="47">
        <f>BU3*(0.08)</f>
        <v>163.72924648786719</v>
      </c>
      <c r="BW3" s="47">
        <f>(BU3+BV3)*(0.16)</f>
        <v>353.65517241379314</v>
      </c>
      <c r="BX3" s="68">
        <f>BU3+BV3+BW3</f>
        <v>2564</v>
      </c>
    </row>
    <row r="4" spans="1:76" ht="15" thickBot="1" x14ac:dyDescent="0.35">
      <c r="A4" s="14" t="s">
        <v>36</v>
      </c>
      <c r="B4" s="15">
        <v>2</v>
      </c>
      <c r="C4" s="16">
        <f t="shared" ref="C4:C33" si="2">$B$2*B4</f>
        <v>142</v>
      </c>
      <c r="D4" s="15">
        <v>10</v>
      </c>
      <c r="E4" s="16">
        <f t="shared" ref="E4:E33" si="3">$D$2*D4</f>
        <v>270</v>
      </c>
      <c r="F4" s="15">
        <v>0</v>
      </c>
      <c r="G4" s="16">
        <f t="shared" ref="G4:G33" si="4">$F$2*F4</f>
        <v>0</v>
      </c>
      <c r="H4" s="15">
        <v>3</v>
      </c>
      <c r="I4" s="16">
        <f t="shared" ref="I4:I33" si="5">$H$2*H4</f>
        <v>210</v>
      </c>
      <c r="J4" s="15"/>
      <c r="K4" s="16">
        <f t="shared" ref="K4:K33" si="6">$J$2*J4</f>
        <v>0</v>
      </c>
      <c r="L4" s="15">
        <v>8</v>
      </c>
      <c r="M4" s="16">
        <f t="shared" ref="M4:M9" si="7">$L$2*L4</f>
        <v>568</v>
      </c>
      <c r="N4" s="15">
        <v>0</v>
      </c>
      <c r="O4" s="16">
        <f t="shared" ref="O4:O33" si="8">$N$2*N4</f>
        <v>0</v>
      </c>
      <c r="P4" s="15">
        <v>0</v>
      </c>
      <c r="Q4" s="16">
        <f t="shared" ref="Q4:Q33" si="9">$P$2*P4</f>
        <v>0</v>
      </c>
      <c r="R4" s="15">
        <v>0</v>
      </c>
      <c r="S4" s="16">
        <f t="shared" ref="S4:S33" si="10">$R$2*R4</f>
        <v>0</v>
      </c>
      <c r="T4" s="15">
        <v>0</v>
      </c>
      <c r="U4" s="16">
        <f t="shared" ref="U4:U33" si="11">$T$2*T4</f>
        <v>0</v>
      </c>
      <c r="V4" s="15">
        <v>0</v>
      </c>
      <c r="W4" s="16">
        <f t="shared" ref="W4:W33" si="12">$V$2*V4</f>
        <v>0</v>
      </c>
      <c r="X4" s="15">
        <v>2</v>
      </c>
      <c r="Y4" s="16">
        <f t="shared" ref="Y4:Y33" si="13">$X$2*X4</f>
        <v>144</v>
      </c>
      <c r="Z4" s="15">
        <v>2</v>
      </c>
      <c r="AA4" s="16">
        <f t="shared" ref="AA4:AA33" si="14">$Z$2*Z4</f>
        <v>176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0</v>
      </c>
      <c r="AI4" s="16">
        <f t="shared" ref="AI4:AI33" si="18">$AH$2*AH4</f>
        <v>0</v>
      </c>
      <c r="AJ4" s="15">
        <v>0</v>
      </c>
      <c r="AK4" s="16">
        <f t="shared" ref="AK4:AK33" si="19">$AJ$2*AJ4</f>
        <v>0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0</v>
      </c>
      <c r="AQ4" s="16">
        <f t="shared" ref="AQ4:AQ33" si="22">$AP$2*AP4</f>
        <v>0</v>
      </c>
      <c r="AR4" s="15">
        <v>0</v>
      </c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0</v>
      </c>
      <c r="AY4" s="16">
        <f t="shared" ref="AY4:AY33" si="26">$AX$2*AX4</f>
        <v>0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0</v>
      </c>
      <c r="BG4" s="16">
        <f t="shared" ref="BG4:BG33" si="30">$BF$2*BF4</f>
        <v>0</v>
      </c>
      <c r="BH4" s="15">
        <v>0</v>
      </c>
      <c r="BI4" s="16">
        <f t="shared" ref="BI4:BI33" si="31">$BH$2*BH4</f>
        <v>0</v>
      </c>
      <c r="BJ4" s="15">
        <v>0</v>
      </c>
      <c r="BK4" s="16">
        <f t="shared" ref="BK4:BK33" si="32">$BJ$2*BJ4</f>
        <v>0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0</v>
      </c>
      <c r="BQ4" s="16">
        <f t="shared" ref="BQ4:BQ33" si="34">$BP$2*BP4</f>
        <v>0</v>
      </c>
      <c r="BR4" s="22">
        <f t="shared" si="1"/>
        <v>1510</v>
      </c>
      <c r="BS4" s="55">
        <v>16</v>
      </c>
      <c r="BT4">
        <v>2</v>
      </c>
      <c r="BU4" s="47">
        <f t="shared" ref="BU4:BU33" si="35">BR4/(1.08)/(1.16)</f>
        <v>1205.3001277139208</v>
      </c>
      <c r="BV4" s="47">
        <f t="shared" ref="BV4:BV33" si="36">BU4*(0.08)</f>
        <v>96.424010217113661</v>
      </c>
      <c r="BW4" s="47">
        <f t="shared" ref="BW4:BW33" si="37">(BU4+BV4)*(0.16)</f>
        <v>208.27586206896552</v>
      </c>
      <c r="BX4" s="68">
        <f t="shared" ref="BX4:BX33" si="38">BU4+BV4+BW4</f>
        <v>1510</v>
      </c>
    </row>
    <row r="5" spans="1:76" ht="15" thickBot="1" x14ac:dyDescent="0.35">
      <c r="A5" s="14" t="s">
        <v>37</v>
      </c>
      <c r="B5" s="15">
        <v>0</v>
      </c>
      <c r="C5" s="16">
        <f t="shared" si="2"/>
        <v>0</v>
      </c>
      <c r="D5" s="15">
        <v>8</v>
      </c>
      <c r="E5" s="16">
        <f t="shared" si="3"/>
        <v>216</v>
      </c>
      <c r="F5" s="15">
        <v>0</v>
      </c>
      <c r="G5" s="16">
        <f t="shared" si="4"/>
        <v>0</v>
      </c>
      <c r="H5" s="15">
        <v>3</v>
      </c>
      <c r="I5" s="16">
        <f t="shared" si="5"/>
        <v>210</v>
      </c>
      <c r="J5" s="15"/>
      <c r="K5" s="16">
        <f t="shared" si="6"/>
        <v>0</v>
      </c>
      <c r="L5" s="15">
        <v>5</v>
      </c>
      <c r="M5" s="16">
        <f t="shared" si="7"/>
        <v>355</v>
      </c>
      <c r="N5" s="15">
        <v>0</v>
      </c>
      <c r="O5" s="16">
        <f t="shared" si="8"/>
        <v>0</v>
      </c>
      <c r="P5" s="15">
        <v>0</v>
      </c>
      <c r="Q5" s="16">
        <f t="shared" si="9"/>
        <v>0</v>
      </c>
      <c r="R5" s="15">
        <v>0</v>
      </c>
      <c r="S5" s="16">
        <f t="shared" si="10"/>
        <v>0</v>
      </c>
      <c r="T5" s="15">
        <v>3</v>
      </c>
      <c r="U5" s="16">
        <f t="shared" si="11"/>
        <v>420</v>
      </c>
      <c r="V5" s="15">
        <v>2</v>
      </c>
      <c r="W5" s="16">
        <f t="shared" si="12"/>
        <v>130</v>
      </c>
      <c r="X5" s="15">
        <v>3</v>
      </c>
      <c r="Y5" s="16">
        <f t="shared" si="13"/>
        <v>216</v>
      </c>
      <c r="Z5" s="15">
        <v>0</v>
      </c>
      <c r="AA5" s="16">
        <f t="shared" si="14"/>
        <v>0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0</v>
      </c>
      <c r="AI5" s="16">
        <f t="shared" si="18"/>
        <v>0</v>
      </c>
      <c r="AJ5" s="15">
        <v>0</v>
      </c>
      <c r="AK5" s="16">
        <f t="shared" si="19"/>
        <v>0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0</v>
      </c>
      <c r="BK5" s="16">
        <f t="shared" si="32"/>
        <v>0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0</v>
      </c>
      <c r="BQ5" s="16">
        <f t="shared" si="34"/>
        <v>0</v>
      </c>
      <c r="BR5" s="22">
        <f t="shared" si="1"/>
        <v>1547</v>
      </c>
      <c r="BS5" s="55">
        <v>17</v>
      </c>
      <c r="BT5">
        <v>3</v>
      </c>
      <c r="BU5" s="47">
        <f t="shared" si="35"/>
        <v>1234.8339719029375</v>
      </c>
      <c r="BV5" s="47">
        <f t="shared" si="36"/>
        <v>98.786717752235006</v>
      </c>
      <c r="BW5" s="47">
        <f t="shared" si="37"/>
        <v>213.37931034482762</v>
      </c>
      <c r="BX5" s="68">
        <f t="shared" si="38"/>
        <v>1547.0000000000002</v>
      </c>
    </row>
    <row r="6" spans="1:76" ht="15" thickBot="1" x14ac:dyDescent="0.35">
      <c r="A6" s="14" t="s">
        <v>38</v>
      </c>
      <c r="B6" s="15"/>
      <c r="C6" s="16">
        <f t="shared" si="2"/>
        <v>0</v>
      </c>
      <c r="D6" s="15"/>
      <c r="E6" s="16">
        <f t="shared" si="3"/>
        <v>0</v>
      </c>
      <c r="F6" s="15"/>
      <c r="G6" s="16">
        <f t="shared" si="4"/>
        <v>0</v>
      </c>
      <c r="H6" s="15"/>
      <c r="I6" s="16">
        <f t="shared" si="5"/>
        <v>0</v>
      </c>
      <c r="J6" s="15"/>
      <c r="K6" s="16">
        <f t="shared" si="6"/>
        <v>0</v>
      </c>
      <c r="L6" s="15"/>
      <c r="M6" s="16">
        <f t="shared" si="7"/>
        <v>0</v>
      </c>
      <c r="N6" s="15"/>
      <c r="O6" s="16">
        <f t="shared" si="8"/>
        <v>0</v>
      </c>
      <c r="P6" s="15"/>
      <c r="Q6" s="16">
        <f t="shared" si="9"/>
        <v>0</v>
      </c>
      <c r="R6" s="15"/>
      <c r="S6" s="16">
        <f t="shared" si="10"/>
        <v>0</v>
      </c>
      <c r="T6" s="15"/>
      <c r="U6" s="16">
        <f t="shared" si="11"/>
        <v>0</v>
      </c>
      <c r="V6" s="15"/>
      <c r="W6" s="16">
        <f t="shared" si="12"/>
        <v>0</v>
      </c>
      <c r="X6" s="15"/>
      <c r="Y6" s="16">
        <f t="shared" si="13"/>
        <v>0</v>
      </c>
      <c r="Z6" s="15"/>
      <c r="AA6" s="16">
        <f t="shared" si="14"/>
        <v>0</v>
      </c>
      <c r="AB6" s="15"/>
      <c r="AC6" s="16">
        <f t="shared" si="15"/>
        <v>0</v>
      </c>
      <c r="AD6" s="15"/>
      <c r="AE6" s="16">
        <f t="shared" si="16"/>
        <v>0</v>
      </c>
      <c r="AF6" s="15"/>
      <c r="AG6" s="16">
        <f t="shared" si="17"/>
        <v>0</v>
      </c>
      <c r="AH6" s="15"/>
      <c r="AI6" s="16">
        <f t="shared" si="18"/>
        <v>0</v>
      </c>
      <c r="AJ6" s="15"/>
      <c r="AK6" s="16">
        <f t="shared" si="19"/>
        <v>0</v>
      </c>
      <c r="AL6" s="15"/>
      <c r="AM6" s="16">
        <f t="shared" si="20"/>
        <v>0</v>
      </c>
      <c r="AN6" s="15"/>
      <c r="AO6" s="16">
        <f t="shared" si="21"/>
        <v>0</v>
      </c>
      <c r="AP6" s="15"/>
      <c r="AQ6" s="16">
        <f t="shared" si="22"/>
        <v>0</v>
      </c>
      <c r="AR6" s="15"/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/>
      <c r="AY6" s="16">
        <f t="shared" si="26"/>
        <v>0</v>
      </c>
      <c r="AZ6" s="15"/>
      <c r="BA6" s="16">
        <f t="shared" si="27"/>
        <v>0</v>
      </c>
      <c r="BB6" s="15"/>
      <c r="BC6" s="16">
        <f t="shared" si="28"/>
        <v>0</v>
      </c>
      <c r="BD6" s="15"/>
      <c r="BE6" s="16">
        <f t="shared" si="29"/>
        <v>0</v>
      </c>
      <c r="BF6" s="15"/>
      <c r="BG6" s="16">
        <f t="shared" si="30"/>
        <v>0</v>
      </c>
      <c r="BH6" s="15"/>
      <c r="BI6" s="16">
        <f t="shared" si="31"/>
        <v>0</v>
      </c>
      <c r="BJ6" s="15"/>
      <c r="BK6" s="16">
        <f t="shared" si="32"/>
        <v>0</v>
      </c>
      <c r="BL6" s="15"/>
      <c r="BM6" s="16">
        <f t="shared" si="0"/>
        <v>0</v>
      </c>
      <c r="BN6" s="15"/>
      <c r="BO6" s="16">
        <f t="shared" si="33"/>
        <v>0</v>
      </c>
      <c r="BP6" s="15"/>
      <c r="BQ6" s="16">
        <f t="shared" si="34"/>
        <v>0</v>
      </c>
      <c r="BR6" s="22">
        <f t="shared" si="1"/>
        <v>0</v>
      </c>
      <c r="BS6" s="55"/>
      <c r="BT6">
        <v>4</v>
      </c>
      <c r="BU6" s="47">
        <f t="shared" si="35"/>
        <v>0</v>
      </c>
      <c r="BV6" s="47">
        <f t="shared" si="36"/>
        <v>0</v>
      </c>
      <c r="BW6" s="47">
        <f t="shared" si="37"/>
        <v>0</v>
      </c>
      <c r="BX6" s="68">
        <f>BU6+BV6+BW6</f>
        <v>0</v>
      </c>
    </row>
    <row r="7" spans="1:76" ht="15" thickBot="1" x14ac:dyDescent="0.35">
      <c r="A7" s="14" t="s">
        <v>39</v>
      </c>
      <c r="B7" s="15">
        <v>0</v>
      </c>
      <c r="C7" s="16">
        <f t="shared" si="2"/>
        <v>0</v>
      </c>
      <c r="D7" s="15">
        <v>4</v>
      </c>
      <c r="E7" s="16">
        <f t="shared" si="3"/>
        <v>108</v>
      </c>
      <c r="F7" s="15">
        <v>0</v>
      </c>
      <c r="G7" s="16">
        <f t="shared" si="4"/>
        <v>0</v>
      </c>
      <c r="H7" s="15">
        <v>6</v>
      </c>
      <c r="I7" s="16">
        <f t="shared" si="5"/>
        <v>420</v>
      </c>
      <c r="J7" s="15"/>
      <c r="K7" s="16">
        <f t="shared" si="6"/>
        <v>0</v>
      </c>
      <c r="L7" s="15">
        <v>2</v>
      </c>
      <c r="M7" s="16">
        <f t="shared" si="7"/>
        <v>142</v>
      </c>
      <c r="N7" s="15">
        <v>1</v>
      </c>
      <c r="O7" s="16">
        <f t="shared" si="8"/>
        <v>128</v>
      </c>
      <c r="P7" s="15">
        <v>0</v>
      </c>
      <c r="Q7" s="16">
        <f t="shared" si="9"/>
        <v>0</v>
      </c>
      <c r="R7" s="15">
        <v>0</v>
      </c>
      <c r="S7" s="16">
        <f t="shared" si="10"/>
        <v>0</v>
      </c>
      <c r="T7" s="15">
        <v>2</v>
      </c>
      <c r="U7" s="16">
        <f t="shared" si="11"/>
        <v>280</v>
      </c>
      <c r="V7" s="15">
        <v>0</v>
      </c>
      <c r="W7" s="16">
        <f t="shared" si="12"/>
        <v>0</v>
      </c>
      <c r="X7" s="15">
        <v>5</v>
      </c>
      <c r="Y7" s="16">
        <f t="shared" si="13"/>
        <v>360</v>
      </c>
      <c r="Z7" s="15">
        <v>0</v>
      </c>
      <c r="AA7" s="16">
        <f t="shared" si="14"/>
        <v>0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0</v>
      </c>
      <c r="AI7" s="16">
        <f t="shared" si="18"/>
        <v>0</v>
      </c>
      <c r="AJ7" s="15">
        <v>1</v>
      </c>
      <c r="AK7" s="16">
        <f t="shared" si="19"/>
        <v>145</v>
      </c>
      <c r="AL7" s="15">
        <v>0</v>
      </c>
      <c r="AM7" s="16">
        <f t="shared" si="20"/>
        <v>0</v>
      </c>
      <c r="AN7" s="15">
        <v>0</v>
      </c>
      <c r="AO7" s="16">
        <f t="shared" si="21"/>
        <v>0</v>
      </c>
      <c r="AP7" s="15">
        <v>0</v>
      </c>
      <c r="AQ7" s="16">
        <f t="shared" si="22"/>
        <v>0</v>
      </c>
      <c r="AR7" s="15">
        <v>0</v>
      </c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0</v>
      </c>
      <c r="BG7" s="16">
        <f t="shared" si="30"/>
        <v>0</v>
      </c>
      <c r="BH7" s="15">
        <v>0</v>
      </c>
      <c r="BI7" s="16">
        <f t="shared" si="31"/>
        <v>0</v>
      </c>
      <c r="BJ7" s="15">
        <v>0</v>
      </c>
      <c r="BK7" s="16">
        <f t="shared" si="32"/>
        <v>0</v>
      </c>
      <c r="BL7" s="15">
        <v>0</v>
      </c>
      <c r="BM7" s="16">
        <f t="shared" si="0"/>
        <v>0</v>
      </c>
      <c r="BN7" s="15">
        <v>2</v>
      </c>
      <c r="BO7" s="16">
        <f t="shared" si="33"/>
        <v>130</v>
      </c>
      <c r="BP7" s="15">
        <v>0</v>
      </c>
      <c r="BQ7" s="16">
        <f t="shared" si="34"/>
        <v>0</v>
      </c>
      <c r="BR7" s="22">
        <f t="shared" si="1"/>
        <v>1713</v>
      </c>
      <c r="BS7" s="55">
        <v>16</v>
      </c>
      <c r="BT7">
        <v>5</v>
      </c>
      <c r="BU7" s="47">
        <f t="shared" si="35"/>
        <v>1367.337164750958</v>
      </c>
      <c r="BV7" s="47">
        <f t="shared" si="36"/>
        <v>109.38697318007664</v>
      </c>
      <c r="BW7" s="47">
        <f t="shared" si="37"/>
        <v>236.27586206896555</v>
      </c>
      <c r="BX7" s="68">
        <f t="shared" si="38"/>
        <v>1713.0000000000002</v>
      </c>
    </row>
    <row r="8" spans="1:76" ht="15" thickBot="1" x14ac:dyDescent="0.35">
      <c r="A8" s="14" t="s">
        <v>40</v>
      </c>
      <c r="B8" s="15">
        <v>2</v>
      </c>
      <c r="C8" s="16">
        <f t="shared" si="2"/>
        <v>142</v>
      </c>
      <c r="D8" s="15">
        <v>4</v>
      </c>
      <c r="E8" s="16">
        <f t="shared" si="3"/>
        <v>108</v>
      </c>
      <c r="F8" s="15">
        <v>0</v>
      </c>
      <c r="G8" s="16">
        <f t="shared" si="4"/>
        <v>0</v>
      </c>
      <c r="H8" s="15">
        <v>5</v>
      </c>
      <c r="I8" s="16">
        <f t="shared" si="5"/>
        <v>350</v>
      </c>
      <c r="J8" s="15"/>
      <c r="K8" s="16">
        <f t="shared" si="6"/>
        <v>0</v>
      </c>
      <c r="L8" s="15">
        <v>3</v>
      </c>
      <c r="M8" s="16">
        <f t="shared" si="7"/>
        <v>213</v>
      </c>
      <c r="N8" s="15">
        <v>0</v>
      </c>
      <c r="O8" s="16">
        <f t="shared" si="8"/>
        <v>0</v>
      </c>
      <c r="P8" s="15">
        <v>0</v>
      </c>
      <c r="Q8" s="16">
        <f t="shared" si="9"/>
        <v>0</v>
      </c>
      <c r="R8" s="15">
        <v>0</v>
      </c>
      <c r="S8" s="16">
        <f t="shared" si="10"/>
        <v>0</v>
      </c>
      <c r="T8" s="15">
        <v>2</v>
      </c>
      <c r="U8" s="16">
        <f t="shared" si="11"/>
        <v>280</v>
      </c>
      <c r="V8" s="15">
        <v>1</v>
      </c>
      <c r="W8" s="16">
        <f t="shared" si="12"/>
        <v>65</v>
      </c>
      <c r="X8" s="15">
        <v>1</v>
      </c>
      <c r="Y8" s="16">
        <f t="shared" si="13"/>
        <v>72</v>
      </c>
      <c r="Z8" s="15">
        <v>2</v>
      </c>
      <c r="AA8" s="16">
        <f t="shared" si="14"/>
        <v>176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1</v>
      </c>
      <c r="AQ8" s="16">
        <f t="shared" si="22"/>
        <v>95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0</v>
      </c>
      <c r="AY8" s="16">
        <f t="shared" si="26"/>
        <v>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22">
        <f t="shared" si="1"/>
        <v>1501</v>
      </c>
      <c r="BS8" s="55">
        <v>18</v>
      </c>
      <c r="BT8">
        <v>6</v>
      </c>
      <c r="BU8" s="47">
        <f t="shared" si="35"/>
        <v>1198.1162196679438</v>
      </c>
      <c r="BV8" s="47">
        <f t="shared" si="36"/>
        <v>95.849297573435507</v>
      </c>
      <c r="BW8" s="47">
        <f t="shared" si="37"/>
        <v>207.0344827586207</v>
      </c>
      <c r="BX8" s="68">
        <f t="shared" si="38"/>
        <v>1501</v>
      </c>
    </row>
    <row r="9" spans="1:76" ht="15" thickBot="1" x14ac:dyDescent="0.35">
      <c r="A9" s="14" t="s">
        <v>41</v>
      </c>
      <c r="B9" s="15">
        <v>2</v>
      </c>
      <c r="C9" s="16">
        <f t="shared" si="2"/>
        <v>142</v>
      </c>
      <c r="D9" s="15">
        <v>8</v>
      </c>
      <c r="E9" s="16">
        <f t="shared" si="3"/>
        <v>216</v>
      </c>
      <c r="F9" s="15">
        <v>0</v>
      </c>
      <c r="G9" s="16">
        <f t="shared" si="4"/>
        <v>0</v>
      </c>
      <c r="H9" s="15">
        <v>4</v>
      </c>
      <c r="I9" s="16">
        <f t="shared" si="5"/>
        <v>280</v>
      </c>
      <c r="J9" s="15"/>
      <c r="K9" s="16">
        <f t="shared" si="6"/>
        <v>0</v>
      </c>
      <c r="L9" s="15">
        <v>4</v>
      </c>
      <c r="M9" s="16">
        <f t="shared" si="7"/>
        <v>284</v>
      </c>
      <c r="N9" s="15">
        <v>0</v>
      </c>
      <c r="O9" s="16">
        <f t="shared" si="8"/>
        <v>0</v>
      </c>
      <c r="P9" s="15">
        <v>0</v>
      </c>
      <c r="Q9" s="16">
        <f t="shared" si="9"/>
        <v>0</v>
      </c>
      <c r="R9" s="15">
        <v>0</v>
      </c>
      <c r="S9" s="16">
        <f t="shared" si="10"/>
        <v>0</v>
      </c>
      <c r="T9" s="15">
        <v>0</v>
      </c>
      <c r="U9" s="16">
        <f t="shared" si="11"/>
        <v>0</v>
      </c>
      <c r="V9" s="15">
        <v>2</v>
      </c>
      <c r="W9" s="16">
        <f t="shared" si="12"/>
        <v>130</v>
      </c>
      <c r="X9" s="15">
        <v>6</v>
      </c>
      <c r="Y9" s="16">
        <f t="shared" si="13"/>
        <v>432</v>
      </c>
      <c r="Z9" s="15">
        <v>1</v>
      </c>
      <c r="AA9" s="16">
        <f t="shared" si="14"/>
        <v>88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1</v>
      </c>
      <c r="AK9" s="16">
        <f t="shared" si="19"/>
        <v>145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0</v>
      </c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1717</v>
      </c>
      <c r="BS9" s="55">
        <v>16</v>
      </c>
      <c r="BT9">
        <v>7</v>
      </c>
      <c r="BU9" s="47">
        <f t="shared" si="35"/>
        <v>1370.5300127713922</v>
      </c>
      <c r="BV9" s="47">
        <f t="shared" si="36"/>
        <v>109.64240102171138</v>
      </c>
      <c r="BW9" s="47">
        <f t="shared" si="37"/>
        <v>236.82758620689657</v>
      </c>
      <c r="BX9" s="68">
        <f t="shared" si="38"/>
        <v>1717</v>
      </c>
    </row>
    <row r="10" spans="1:76" ht="15" thickBot="1" x14ac:dyDescent="0.35">
      <c r="A10" s="14" t="s">
        <v>42</v>
      </c>
      <c r="B10" s="15">
        <v>0</v>
      </c>
      <c r="C10" s="16">
        <f t="shared" si="2"/>
        <v>0</v>
      </c>
      <c r="D10" s="15">
        <v>2</v>
      </c>
      <c r="E10" s="16">
        <f t="shared" si="3"/>
        <v>54</v>
      </c>
      <c r="F10" s="15">
        <v>0</v>
      </c>
      <c r="G10" s="16">
        <f t="shared" si="4"/>
        <v>0</v>
      </c>
      <c r="H10" s="15">
        <v>7</v>
      </c>
      <c r="I10" s="16">
        <f t="shared" si="5"/>
        <v>490</v>
      </c>
      <c r="J10" s="15"/>
      <c r="K10" s="16">
        <f t="shared" si="6"/>
        <v>0</v>
      </c>
      <c r="L10" s="15">
        <v>4</v>
      </c>
      <c r="M10" s="16">
        <f>$L$2*L10</f>
        <v>284</v>
      </c>
      <c r="N10" s="15">
        <v>0</v>
      </c>
      <c r="O10" s="16">
        <f t="shared" si="8"/>
        <v>0</v>
      </c>
      <c r="P10" s="15">
        <v>0</v>
      </c>
      <c r="Q10" s="16">
        <f t="shared" si="9"/>
        <v>0</v>
      </c>
      <c r="R10" s="15">
        <v>0</v>
      </c>
      <c r="S10" s="16">
        <f t="shared" si="10"/>
        <v>0</v>
      </c>
      <c r="T10" s="15">
        <v>2</v>
      </c>
      <c r="U10" s="16">
        <f t="shared" si="11"/>
        <v>280</v>
      </c>
      <c r="V10" s="15">
        <v>0</v>
      </c>
      <c r="W10" s="16">
        <f t="shared" si="12"/>
        <v>0</v>
      </c>
      <c r="X10" s="15">
        <v>3</v>
      </c>
      <c r="Y10" s="16">
        <f t="shared" si="13"/>
        <v>216</v>
      </c>
      <c r="Z10" s="15">
        <v>1</v>
      </c>
      <c r="AA10" s="16">
        <f t="shared" si="14"/>
        <v>88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2</v>
      </c>
      <c r="AK10" s="16">
        <f t="shared" si="19"/>
        <v>290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2</v>
      </c>
      <c r="AQ10" s="16">
        <f t="shared" si="22"/>
        <v>190</v>
      </c>
      <c r="AR10" s="15">
        <v>1</v>
      </c>
      <c r="AS10" s="16">
        <f t="shared" si="23"/>
        <v>47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0</v>
      </c>
      <c r="BI10" s="16">
        <f t="shared" si="31"/>
        <v>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1939</v>
      </c>
      <c r="BS10" s="55">
        <v>17</v>
      </c>
      <c r="BT10">
        <v>8</v>
      </c>
      <c r="BU10" s="47">
        <f t="shared" si="35"/>
        <v>1547.7330779054917</v>
      </c>
      <c r="BV10" s="47">
        <f t="shared" si="36"/>
        <v>123.81864623243933</v>
      </c>
      <c r="BW10" s="47">
        <f t="shared" si="37"/>
        <v>267.44827586206895</v>
      </c>
      <c r="BX10" s="68">
        <f t="shared" si="38"/>
        <v>1939</v>
      </c>
    </row>
    <row r="11" spans="1:76" ht="15" thickBot="1" x14ac:dyDescent="0.35">
      <c r="A11" s="14" t="s">
        <v>43</v>
      </c>
      <c r="B11" s="15">
        <v>0</v>
      </c>
      <c r="C11" s="16">
        <f t="shared" si="2"/>
        <v>0</v>
      </c>
      <c r="D11" s="15">
        <v>5</v>
      </c>
      <c r="E11" s="16">
        <f t="shared" si="3"/>
        <v>135</v>
      </c>
      <c r="F11" s="15">
        <v>0</v>
      </c>
      <c r="G11" s="16">
        <f t="shared" si="4"/>
        <v>0</v>
      </c>
      <c r="H11" s="15">
        <v>7</v>
      </c>
      <c r="I11" s="16">
        <f t="shared" si="5"/>
        <v>490</v>
      </c>
      <c r="J11" s="15"/>
      <c r="K11" s="16">
        <f t="shared" si="6"/>
        <v>0</v>
      </c>
      <c r="L11" s="15">
        <v>4</v>
      </c>
      <c r="M11" s="16">
        <f>$L$2*L11</f>
        <v>284</v>
      </c>
      <c r="N11" s="15">
        <v>0</v>
      </c>
      <c r="O11" s="16">
        <f t="shared" si="8"/>
        <v>0</v>
      </c>
      <c r="P11" s="15">
        <v>1</v>
      </c>
      <c r="Q11" s="16">
        <f t="shared" si="9"/>
        <v>138</v>
      </c>
      <c r="R11" s="15">
        <v>0</v>
      </c>
      <c r="S11" s="16">
        <f t="shared" si="10"/>
        <v>0</v>
      </c>
      <c r="T11" s="15">
        <v>1</v>
      </c>
      <c r="U11" s="16">
        <f t="shared" si="11"/>
        <v>140</v>
      </c>
      <c r="V11" s="15">
        <v>0</v>
      </c>
      <c r="W11" s="16">
        <f t="shared" si="12"/>
        <v>0</v>
      </c>
      <c r="X11" s="15">
        <v>3</v>
      </c>
      <c r="Y11" s="16">
        <f t="shared" si="13"/>
        <v>216</v>
      </c>
      <c r="Z11" s="15">
        <v>0</v>
      </c>
      <c r="AA11" s="16">
        <f t="shared" si="14"/>
        <v>0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0</v>
      </c>
      <c r="AI11" s="16">
        <f t="shared" si="18"/>
        <v>0</v>
      </c>
      <c r="AJ11" s="15">
        <v>1</v>
      </c>
      <c r="AK11" s="16">
        <f t="shared" si="19"/>
        <v>145</v>
      </c>
      <c r="AL11" s="15">
        <v>0</v>
      </c>
      <c r="AM11" s="16">
        <f t="shared" si="20"/>
        <v>0</v>
      </c>
      <c r="AN11" s="15">
        <v>0</v>
      </c>
      <c r="AO11" s="16">
        <f t="shared" si="21"/>
        <v>0</v>
      </c>
      <c r="AP11" s="15">
        <v>0</v>
      </c>
      <c r="AQ11" s="16">
        <f t="shared" si="22"/>
        <v>0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1</v>
      </c>
      <c r="AY11" s="16">
        <f t="shared" si="26"/>
        <v>110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0</v>
      </c>
      <c r="BQ11" s="16">
        <f t="shared" si="34"/>
        <v>0</v>
      </c>
      <c r="BR11" s="22">
        <f t="shared" si="1"/>
        <v>1658</v>
      </c>
      <c r="BS11" s="55">
        <v>16</v>
      </c>
      <c r="BT11">
        <v>9</v>
      </c>
      <c r="BU11" s="47">
        <f t="shared" si="35"/>
        <v>1323.4355044699871</v>
      </c>
      <c r="BV11" s="47">
        <f t="shared" si="36"/>
        <v>105.87484035759897</v>
      </c>
      <c r="BW11" s="47">
        <f t="shared" si="37"/>
        <v>228.68965517241378</v>
      </c>
      <c r="BX11" s="68">
        <f t="shared" si="38"/>
        <v>1657.9999999999998</v>
      </c>
    </row>
    <row r="12" spans="1:76" ht="15" thickBot="1" x14ac:dyDescent="0.35">
      <c r="A12" s="14" t="s">
        <v>44</v>
      </c>
      <c r="B12" s="15">
        <v>1</v>
      </c>
      <c r="C12" s="16">
        <f t="shared" si="2"/>
        <v>71</v>
      </c>
      <c r="D12" s="15">
        <v>2</v>
      </c>
      <c r="E12" s="16">
        <f t="shared" si="3"/>
        <v>54</v>
      </c>
      <c r="F12" s="15">
        <v>0</v>
      </c>
      <c r="G12" s="16">
        <f t="shared" si="4"/>
        <v>0</v>
      </c>
      <c r="H12" s="15">
        <v>1</v>
      </c>
      <c r="I12" s="16">
        <f t="shared" si="5"/>
        <v>70</v>
      </c>
      <c r="J12" s="15"/>
      <c r="K12" s="16">
        <f t="shared" si="6"/>
        <v>0</v>
      </c>
      <c r="L12" s="15">
        <v>6</v>
      </c>
      <c r="M12" s="16">
        <f>$L$2*L12</f>
        <v>426</v>
      </c>
      <c r="N12" s="15">
        <v>0</v>
      </c>
      <c r="O12" s="16">
        <f t="shared" si="8"/>
        <v>0</v>
      </c>
      <c r="P12" s="15">
        <v>1</v>
      </c>
      <c r="Q12" s="16">
        <f t="shared" si="9"/>
        <v>138</v>
      </c>
      <c r="R12" s="15">
        <v>0</v>
      </c>
      <c r="S12" s="16">
        <f t="shared" si="10"/>
        <v>0</v>
      </c>
      <c r="T12" s="15">
        <v>1</v>
      </c>
      <c r="U12" s="16">
        <f t="shared" si="11"/>
        <v>140</v>
      </c>
      <c r="V12" s="15">
        <v>1</v>
      </c>
      <c r="W12" s="16">
        <f t="shared" si="12"/>
        <v>65</v>
      </c>
      <c r="X12" s="15">
        <v>3</v>
      </c>
      <c r="Y12" s="16">
        <f t="shared" si="13"/>
        <v>216</v>
      </c>
      <c r="Z12" s="15">
        <v>1</v>
      </c>
      <c r="AA12" s="16">
        <f t="shared" si="14"/>
        <v>88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0</v>
      </c>
      <c r="AK12" s="16">
        <f t="shared" si="19"/>
        <v>0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0</v>
      </c>
      <c r="AQ12" s="16">
        <f t="shared" si="22"/>
        <v>0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1</v>
      </c>
      <c r="AY12" s="16">
        <f t="shared" si="26"/>
        <v>110</v>
      </c>
      <c r="AZ12" s="15">
        <v>0</v>
      </c>
      <c r="BA12" s="16">
        <f t="shared" si="27"/>
        <v>0</v>
      </c>
      <c r="BB12" s="15">
        <v>1</v>
      </c>
      <c r="BC12" s="16">
        <f t="shared" si="28"/>
        <v>88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22">
        <f t="shared" si="1"/>
        <v>1466</v>
      </c>
      <c r="BS12" s="55">
        <v>14</v>
      </c>
      <c r="BT12">
        <v>10</v>
      </c>
      <c r="BU12" s="47">
        <f t="shared" si="35"/>
        <v>1170.1787994891445</v>
      </c>
      <c r="BV12" s="47">
        <f t="shared" si="36"/>
        <v>93.614303959131561</v>
      </c>
      <c r="BW12" s="47">
        <f t="shared" si="37"/>
        <v>202.20689655172418</v>
      </c>
      <c r="BX12" s="68">
        <f t="shared" si="38"/>
        <v>1466.0000000000002</v>
      </c>
    </row>
    <row r="13" spans="1:76" ht="15" thickBot="1" x14ac:dyDescent="0.35">
      <c r="A13" s="14" t="s">
        <v>45</v>
      </c>
      <c r="B13" s="15"/>
      <c r="C13" s="16">
        <f t="shared" si="2"/>
        <v>0</v>
      </c>
      <c r="D13" s="15"/>
      <c r="E13" s="16">
        <f t="shared" si="3"/>
        <v>0</v>
      </c>
      <c r="F13" s="15"/>
      <c r="G13" s="16">
        <f t="shared" si="4"/>
        <v>0</v>
      </c>
      <c r="H13" s="15"/>
      <c r="I13" s="16">
        <f t="shared" si="5"/>
        <v>0</v>
      </c>
      <c r="J13" s="15"/>
      <c r="K13" s="16">
        <f t="shared" si="6"/>
        <v>0</v>
      </c>
      <c r="L13" s="15"/>
      <c r="M13" s="16">
        <f t="shared" ref="M13:M33" si="39">$L$2*L13</f>
        <v>0</v>
      </c>
      <c r="N13" s="15"/>
      <c r="O13" s="16">
        <f t="shared" si="8"/>
        <v>0</v>
      </c>
      <c r="P13" s="15"/>
      <c r="Q13" s="16">
        <f t="shared" si="9"/>
        <v>0</v>
      </c>
      <c r="R13" s="15"/>
      <c r="S13" s="16">
        <f t="shared" si="10"/>
        <v>0</v>
      </c>
      <c r="T13" s="15"/>
      <c r="U13" s="16">
        <f t="shared" si="11"/>
        <v>0</v>
      </c>
      <c r="V13" s="15"/>
      <c r="W13" s="16">
        <f t="shared" si="12"/>
        <v>0</v>
      </c>
      <c r="X13" s="15"/>
      <c r="Y13" s="16">
        <f t="shared" si="13"/>
        <v>0</v>
      </c>
      <c r="Z13" s="15"/>
      <c r="AA13" s="16">
        <f t="shared" si="14"/>
        <v>0</v>
      </c>
      <c r="AB13" s="15"/>
      <c r="AC13" s="16">
        <f t="shared" si="15"/>
        <v>0</v>
      </c>
      <c r="AD13" s="15"/>
      <c r="AE13" s="16">
        <f t="shared" si="16"/>
        <v>0</v>
      </c>
      <c r="AF13" s="15"/>
      <c r="AG13" s="16">
        <f t="shared" si="17"/>
        <v>0</v>
      </c>
      <c r="AH13" s="15"/>
      <c r="AI13" s="16">
        <f t="shared" si="18"/>
        <v>0</v>
      </c>
      <c r="AJ13" s="15"/>
      <c r="AK13" s="16">
        <f t="shared" si="19"/>
        <v>0</v>
      </c>
      <c r="AL13" s="15"/>
      <c r="AM13" s="16">
        <f t="shared" si="20"/>
        <v>0</v>
      </c>
      <c r="AN13" s="15"/>
      <c r="AO13" s="16">
        <f t="shared" si="21"/>
        <v>0</v>
      </c>
      <c r="AP13" s="15"/>
      <c r="AQ13" s="16">
        <f t="shared" si="22"/>
        <v>0</v>
      </c>
      <c r="AR13" s="15"/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/>
      <c r="AY13" s="16">
        <f t="shared" si="26"/>
        <v>0</v>
      </c>
      <c r="AZ13" s="15"/>
      <c r="BA13" s="16">
        <f t="shared" si="27"/>
        <v>0</v>
      </c>
      <c r="BB13" s="15"/>
      <c r="BC13" s="16">
        <f t="shared" si="28"/>
        <v>0</v>
      </c>
      <c r="BD13" s="15"/>
      <c r="BE13" s="16">
        <f t="shared" si="29"/>
        <v>0</v>
      </c>
      <c r="BF13" s="15"/>
      <c r="BG13" s="16">
        <f t="shared" si="30"/>
        <v>0</v>
      </c>
      <c r="BH13" s="15"/>
      <c r="BI13" s="16">
        <f t="shared" si="31"/>
        <v>0</v>
      </c>
      <c r="BJ13" s="15"/>
      <c r="BK13" s="16">
        <f t="shared" si="32"/>
        <v>0</v>
      </c>
      <c r="BL13" s="15"/>
      <c r="BM13" s="16">
        <f t="shared" si="0"/>
        <v>0</v>
      </c>
      <c r="BN13" s="15"/>
      <c r="BO13" s="16">
        <f t="shared" si="33"/>
        <v>0</v>
      </c>
      <c r="BP13" s="15"/>
      <c r="BQ13" s="16">
        <f t="shared" si="34"/>
        <v>0</v>
      </c>
      <c r="BR13" s="22">
        <f t="shared" si="1"/>
        <v>0</v>
      </c>
      <c r="BS13" s="55"/>
      <c r="BT13">
        <v>11</v>
      </c>
      <c r="BU13" s="47">
        <f t="shared" si="35"/>
        <v>0</v>
      </c>
      <c r="BV13" s="47">
        <f t="shared" si="36"/>
        <v>0</v>
      </c>
      <c r="BW13" s="47">
        <f t="shared" si="37"/>
        <v>0</v>
      </c>
      <c r="BX13" s="68">
        <f>BU13+BV13+BW13</f>
        <v>0</v>
      </c>
    </row>
    <row r="14" spans="1:76" ht="15" thickBot="1" x14ac:dyDescent="0.35">
      <c r="A14" s="14" t="s">
        <v>46</v>
      </c>
      <c r="B14" s="15">
        <v>0</v>
      </c>
      <c r="C14" s="16">
        <f t="shared" si="2"/>
        <v>0</v>
      </c>
      <c r="D14" s="15">
        <v>4</v>
      </c>
      <c r="E14" s="16">
        <f t="shared" si="3"/>
        <v>108</v>
      </c>
      <c r="F14" s="15">
        <v>0</v>
      </c>
      <c r="G14" s="16">
        <f t="shared" si="4"/>
        <v>0</v>
      </c>
      <c r="H14" s="15">
        <v>2</v>
      </c>
      <c r="I14" s="16">
        <f t="shared" si="5"/>
        <v>140</v>
      </c>
      <c r="J14" s="15"/>
      <c r="K14" s="16">
        <f t="shared" si="6"/>
        <v>0</v>
      </c>
      <c r="L14" s="15">
        <v>5</v>
      </c>
      <c r="M14" s="16">
        <f t="shared" si="39"/>
        <v>355</v>
      </c>
      <c r="N14" s="15">
        <v>0</v>
      </c>
      <c r="O14" s="16">
        <f t="shared" si="8"/>
        <v>0</v>
      </c>
      <c r="P14" s="15">
        <v>0</v>
      </c>
      <c r="Q14" s="16">
        <f t="shared" si="9"/>
        <v>0</v>
      </c>
      <c r="R14" s="15">
        <v>2</v>
      </c>
      <c r="S14" s="16">
        <f t="shared" si="10"/>
        <v>290</v>
      </c>
      <c r="T14" s="15">
        <v>3</v>
      </c>
      <c r="U14" s="16">
        <f t="shared" si="11"/>
        <v>420</v>
      </c>
      <c r="V14" s="15">
        <v>3</v>
      </c>
      <c r="W14" s="16">
        <f t="shared" si="12"/>
        <v>195</v>
      </c>
      <c r="X14" s="15">
        <v>5</v>
      </c>
      <c r="Y14" s="16">
        <f t="shared" si="13"/>
        <v>360</v>
      </c>
      <c r="Z14" s="15">
        <v>1</v>
      </c>
      <c r="AA14" s="16">
        <f t="shared" si="14"/>
        <v>88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0</v>
      </c>
      <c r="AG14" s="16">
        <f t="shared" si="17"/>
        <v>0</v>
      </c>
      <c r="AH14" s="15">
        <v>0</v>
      </c>
      <c r="AI14" s="16">
        <f t="shared" si="18"/>
        <v>0</v>
      </c>
      <c r="AJ14" s="15">
        <v>0</v>
      </c>
      <c r="AK14" s="16">
        <f t="shared" si="19"/>
        <v>0</v>
      </c>
      <c r="AL14" s="15">
        <v>0</v>
      </c>
      <c r="AM14" s="16">
        <f t="shared" si="20"/>
        <v>0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si="26"/>
        <v>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0</v>
      </c>
      <c r="BE14" s="16">
        <f t="shared" si="29"/>
        <v>0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0</v>
      </c>
      <c r="BO14" s="16">
        <f t="shared" si="33"/>
        <v>0</v>
      </c>
      <c r="BP14" s="15">
        <v>0</v>
      </c>
      <c r="BQ14" s="16">
        <f t="shared" si="34"/>
        <v>0</v>
      </c>
      <c r="BR14" s="22">
        <f t="shared" si="1"/>
        <v>1956</v>
      </c>
      <c r="BS14" s="55">
        <v>17</v>
      </c>
      <c r="BT14">
        <v>12</v>
      </c>
      <c r="BU14" s="47">
        <f t="shared" si="35"/>
        <v>1561.3026819923373</v>
      </c>
      <c r="BV14" s="47">
        <f t="shared" si="36"/>
        <v>124.90421455938699</v>
      </c>
      <c r="BW14" s="47">
        <f t="shared" si="37"/>
        <v>269.79310344827587</v>
      </c>
      <c r="BX14" s="68">
        <f t="shared" si="38"/>
        <v>1956</v>
      </c>
    </row>
    <row r="15" spans="1:76" ht="15" thickBot="1" x14ac:dyDescent="0.35">
      <c r="A15" s="14" t="s">
        <v>47</v>
      </c>
      <c r="B15" s="15">
        <v>0</v>
      </c>
      <c r="C15" s="16">
        <f t="shared" si="2"/>
        <v>0</v>
      </c>
      <c r="D15" s="15">
        <v>6</v>
      </c>
      <c r="E15" s="16">
        <f t="shared" si="3"/>
        <v>162</v>
      </c>
      <c r="F15" s="15">
        <v>2</v>
      </c>
      <c r="G15" s="16">
        <f t="shared" si="4"/>
        <v>108</v>
      </c>
      <c r="H15" s="15">
        <v>6</v>
      </c>
      <c r="I15" s="16">
        <f t="shared" si="5"/>
        <v>420</v>
      </c>
      <c r="J15" s="15"/>
      <c r="K15" s="16">
        <f t="shared" si="6"/>
        <v>0</v>
      </c>
      <c r="L15" s="15">
        <v>3</v>
      </c>
      <c r="M15" s="16">
        <f t="shared" si="39"/>
        <v>213</v>
      </c>
      <c r="N15" s="15">
        <v>0</v>
      </c>
      <c r="O15" s="16">
        <f t="shared" si="8"/>
        <v>0</v>
      </c>
      <c r="P15" s="15">
        <v>0</v>
      </c>
      <c r="Q15" s="16">
        <f t="shared" si="9"/>
        <v>0</v>
      </c>
      <c r="R15" s="15">
        <v>0</v>
      </c>
      <c r="S15" s="16">
        <f t="shared" si="10"/>
        <v>0</v>
      </c>
      <c r="T15" s="15">
        <v>1</v>
      </c>
      <c r="U15" s="16">
        <f t="shared" si="11"/>
        <v>140</v>
      </c>
      <c r="V15" s="15">
        <v>2</v>
      </c>
      <c r="W15" s="16">
        <f t="shared" si="12"/>
        <v>130</v>
      </c>
      <c r="X15" s="15">
        <v>9</v>
      </c>
      <c r="Y15" s="16">
        <f t="shared" si="13"/>
        <v>648</v>
      </c>
      <c r="Z15" s="15">
        <v>1</v>
      </c>
      <c r="AA15" s="16">
        <f t="shared" si="14"/>
        <v>88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0</v>
      </c>
      <c r="AI15" s="16">
        <f t="shared" si="18"/>
        <v>0</v>
      </c>
      <c r="AJ15" s="15">
        <v>0</v>
      </c>
      <c r="AK15" s="16">
        <f t="shared" si="19"/>
        <v>0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2</v>
      </c>
      <c r="AQ15" s="16">
        <f t="shared" si="22"/>
        <v>190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0</v>
      </c>
      <c r="BA15" s="16">
        <f t="shared" si="27"/>
        <v>0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0</v>
      </c>
      <c r="BI15" s="16">
        <f t="shared" si="31"/>
        <v>0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0</v>
      </c>
      <c r="BQ15" s="16">
        <f t="shared" si="34"/>
        <v>0</v>
      </c>
      <c r="BR15" s="22">
        <f t="shared" si="1"/>
        <v>2099</v>
      </c>
      <c r="BS15" s="55">
        <v>20</v>
      </c>
      <c r="BT15">
        <v>13</v>
      </c>
      <c r="BU15" s="47">
        <f t="shared" si="35"/>
        <v>1675.4469987228608</v>
      </c>
      <c r="BV15" s="47">
        <f t="shared" si="36"/>
        <v>134.03575989782888</v>
      </c>
      <c r="BW15" s="47">
        <f t="shared" si="37"/>
        <v>289.51724137931035</v>
      </c>
      <c r="BX15" s="68">
        <f t="shared" si="38"/>
        <v>2099</v>
      </c>
    </row>
    <row r="16" spans="1:76" ht="15" thickBot="1" x14ac:dyDescent="0.35">
      <c r="A16" s="14" t="s">
        <v>48</v>
      </c>
      <c r="B16" s="15">
        <v>4</v>
      </c>
      <c r="C16" s="16">
        <f t="shared" si="2"/>
        <v>284</v>
      </c>
      <c r="D16" s="15">
        <v>5</v>
      </c>
      <c r="E16" s="16">
        <f t="shared" si="3"/>
        <v>135</v>
      </c>
      <c r="F16" s="15">
        <v>1</v>
      </c>
      <c r="G16" s="16">
        <f t="shared" si="4"/>
        <v>54</v>
      </c>
      <c r="H16" s="15">
        <v>3</v>
      </c>
      <c r="I16" s="16">
        <f t="shared" si="5"/>
        <v>210</v>
      </c>
      <c r="J16" s="15"/>
      <c r="K16" s="16">
        <f t="shared" si="6"/>
        <v>0</v>
      </c>
      <c r="L16" s="15">
        <v>6</v>
      </c>
      <c r="M16" s="16">
        <f t="shared" si="39"/>
        <v>426</v>
      </c>
      <c r="N16" s="15">
        <v>1</v>
      </c>
      <c r="O16" s="16">
        <f t="shared" si="8"/>
        <v>128</v>
      </c>
      <c r="P16" s="15">
        <v>0</v>
      </c>
      <c r="Q16" s="16">
        <f t="shared" si="9"/>
        <v>0</v>
      </c>
      <c r="R16" s="15">
        <v>0</v>
      </c>
      <c r="S16" s="16">
        <f t="shared" si="10"/>
        <v>0</v>
      </c>
      <c r="T16" s="15">
        <v>2</v>
      </c>
      <c r="U16" s="16">
        <f t="shared" si="11"/>
        <v>280</v>
      </c>
      <c r="V16" s="15">
        <v>2</v>
      </c>
      <c r="W16" s="16">
        <f t="shared" si="12"/>
        <v>130</v>
      </c>
      <c r="X16" s="15">
        <v>7</v>
      </c>
      <c r="Y16" s="16">
        <f t="shared" si="13"/>
        <v>504</v>
      </c>
      <c r="Z16" s="15">
        <v>0</v>
      </c>
      <c r="AA16" s="16">
        <f t="shared" si="14"/>
        <v>0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0</v>
      </c>
      <c r="AK16" s="16">
        <f t="shared" si="19"/>
        <v>0</v>
      </c>
      <c r="AL16" s="15">
        <v>0</v>
      </c>
      <c r="AM16" s="16">
        <f t="shared" si="20"/>
        <v>0</v>
      </c>
      <c r="AN16" s="15">
        <v>0</v>
      </c>
      <c r="AO16" s="16">
        <f t="shared" si="21"/>
        <v>0</v>
      </c>
      <c r="AP16" s="15">
        <v>0</v>
      </c>
      <c r="AQ16" s="16">
        <f t="shared" si="22"/>
        <v>0</v>
      </c>
      <c r="AR16" s="15">
        <v>0</v>
      </c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0</v>
      </c>
      <c r="BI16" s="16">
        <f t="shared" si="31"/>
        <v>0</v>
      </c>
      <c r="BJ16" s="15">
        <v>0</v>
      </c>
      <c r="BK16" s="16">
        <f t="shared" si="32"/>
        <v>0</v>
      </c>
      <c r="BL16" s="15">
        <v>0</v>
      </c>
      <c r="BM16" s="16">
        <f t="shared" si="0"/>
        <v>0</v>
      </c>
      <c r="BN16" s="15">
        <v>0</v>
      </c>
      <c r="BO16" s="16">
        <f t="shared" si="33"/>
        <v>0</v>
      </c>
      <c r="BP16" s="15">
        <v>0</v>
      </c>
      <c r="BQ16" s="16">
        <f t="shared" si="34"/>
        <v>0</v>
      </c>
      <c r="BR16" s="22">
        <f t="shared" si="1"/>
        <v>2151</v>
      </c>
      <c r="BS16" s="55">
        <v>20</v>
      </c>
      <c r="BT16">
        <v>14</v>
      </c>
      <c r="BU16" s="47">
        <f t="shared" si="35"/>
        <v>1716.9540229885058</v>
      </c>
      <c r="BV16" s="47">
        <f t="shared" si="36"/>
        <v>137.35632183908046</v>
      </c>
      <c r="BW16" s="47">
        <f t="shared" si="37"/>
        <v>296.68965517241384</v>
      </c>
      <c r="BX16" s="68">
        <f t="shared" si="38"/>
        <v>2151</v>
      </c>
    </row>
    <row r="17" spans="1:76" ht="15" thickBot="1" x14ac:dyDescent="0.35">
      <c r="A17" s="14" t="s">
        <v>49</v>
      </c>
      <c r="B17" s="15">
        <v>0</v>
      </c>
      <c r="C17" s="16">
        <f t="shared" si="2"/>
        <v>0</v>
      </c>
      <c r="D17" s="15">
        <v>0</v>
      </c>
      <c r="E17" s="16">
        <f t="shared" si="3"/>
        <v>0</v>
      </c>
      <c r="F17" s="15">
        <v>1</v>
      </c>
      <c r="G17" s="16">
        <f t="shared" si="4"/>
        <v>54</v>
      </c>
      <c r="H17" s="15">
        <v>3</v>
      </c>
      <c r="I17" s="16">
        <f t="shared" si="5"/>
        <v>210</v>
      </c>
      <c r="J17" s="15"/>
      <c r="K17" s="16">
        <f t="shared" si="6"/>
        <v>0</v>
      </c>
      <c r="L17" s="15">
        <v>3</v>
      </c>
      <c r="M17" s="16">
        <f t="shared" si="39"/>
        <v>213</v>
      </c>
      <c r="N17" s="15">
        <v>2</v>
      </c>
      <c r="O17" s="16">
        <f t="shared" si="8"/>
        <v>256</v>
      </c>
      <c r="P17" s="15">
        <v>0</v>
      </c>
      <c r="Q17" s="16">
        <f t="shared" si="9"/>
        <v>0</v>
      </c>
      <c r="R17" s="15">
        <v>3</v>
      </c>
      <c r="S17" s="16">
        <f t="shared" si="10"/>
        <v>435</v>
      </c>
      <c r="T17" s="15">
        <v>3</v>
      </c>
      <c r="U17" s="16">
        <f t="shared" si="11"/>
        <v>420</v>
      </c>
      <c r="V17" s="15">
        <v>0</v>
      </c>
      <c r="W17" s="16">
        <f t="shared" si="12"/>
        <v>0</v>
      </c>
      <c r="X17" s="15">
        <v>6</v>
      </c>
      <c r="Y17" s="16">
        <f t="shared" si="13"/>
        <v>432</v>
      </c>
      <c r="Z17" s="15">
        <v>1</v>
      </c>
      <c r="AA17" s="16">
        <f t="shared" si="14"/>
        <v>88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3</v>
      </c>
      <c r="AI17" s="16">
        <f t="shared" si="18"/>
        <v>540</v>
      </c>
      <c r="AJ17" s="15">
        <v>0</v>
      </c>
      <c r="AK17" s="16">
        <f t="shared" si="19"/>
        <v>0</v>
      </c>
      <c r="AL17" s="15">
        <v>1</v>
      </c>
      <c r="AM17" s="16">
        <f t="shared" si="20"/>
        <v>139</v>
      </c>
      <c r="AN17" s="15">
        <v>2</v>
      </c>
      <c r="AO17" s="16">
        <f t="shared" si="21"/>
        <v>44</v>
      </c>
      <c r="AP17" s="15">
        <v>0</v>
      </c>
      <c r="AQ17" s="16">
        <f t="shared" si="22"/>
        <v>0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0</v>
      </c>
      <c r="BI17" s="16">
        <f t="shared" si="31"/>
        <v>0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1</v>
      </c>
      <c r="BO17" s="16">
        <f t="shared" si="33"/>
        <v>65</v>
      </c>
      <c r="BP17" s="15">
        <v>0</v>
      </c>
      <c r="BQ17" s="16">
        <f t="shared" si="34"/>
        <v>0</v>
      </c>
      <c r="BR17" s="22">
        <f t="shared" si="1"/>
        <v>2896</v>
      </c>
      <c r="BS17" s="55">
        <v>24</v>
      </c>
      <c r="BT17">
        <v>15</v>
      </c>
      <c r="BU17" s="47">
        <f t="shared" si="35"/>
        <v>2311.6219667943806</v>
      </c>
      <c r="BV17" s="47">
        <f t="shared" si="36"/>
        <v>184.92975734355045</v>
      </c>
      <c r="BW17" s="47">
        <f t="shared" si="37"/>
        <v>399.44827586206901</v>
      </c>
      <c r="BX17" s="68">
        <f t="shared" si="38"/>
        <v>2896</v>
      </c>
    </row>
    <row r="18" spans="1:76" ht="15" thickBot="1" x14ac:dyDescent="0.35">
      <c r="A18" s="14" t="s">
        <v>50</v>
      </c>
      <c r="B18" s="15"/>
      <c r="C18" s="16">
        <f t="shared" si="2"/>
        <v>0</v>
      </c>
      <c r="D18" s="15"/>
      <c r="E18" s="16">
        <f t="shared" si="3"/>
        <v>0</v>
      </c>
      <c r="F18" s="15"/>
      <c r="G18" s="16">
        <f t="shared" si="4"/>
        <v>0</v>
      </c>
      <c r="H18" s="15"/>
      <c r="I18" s="16">
        <f t="shared" si="5"/>
        <v>0</v>
      </c>
      <c r="J18" s="15"/>
      <c r="K18" s="16">
        <f t="shared" si="6"/>
        <v>0</v>
      </c>
      <c r="L18" s="15"/>
      <c r="M18" s="16">
        <f t="shared" si="39"/>
        <v>0</v>
      </c>
      <c r="N18" s="15"/>
      <c r="O18" s="16">
        <f t="shared" si="8"/>
        <v>0</v>
      </c>
      <c r="P18" s="15"/>
      <c r="Q18" s="16">
        <f t="shared" si="9"/>
        <v>0</v>
      </c>
      <c r="R18" s="15"/>
      <c r="S18" s="16">
        <f t="shared" si="10"/>
        <v>0</v>
      </c>
      <c r="T18" s="15"/>
      <c r="U18" s="16">
        <f t="shared" si="11"/>
        <v>0</v>
      </c>
      <c r="V18" s="15"/>
      <c r="W18" s="16">
        <f t="shared" si="12"/>
        <v>0</v>
      </c>
      <c r="X18" s="15"/>
      <c r="Y18" s="16">
        <f t="shared" si="13"/>
        <v>0</v>
      </c>
      <c r="Z18" s="15"/>
      <c r="AA18" s="16">
        <f t="shared" si="14"/>
        <v>0</v>
      </c>
      <c r="AB18" s="15"/>
      <c r="AC18" s="16">
        <f t="shared" si="15"/>
        <v>0</v>
      </c>
      <c r="AD18" s="15"/>
      <c r="AE18" s="16">
        <f t="shared" si="16"/>
        <v>0</v>
      </c>
      <c r="AF18" s="15"/>
      <c r="AG18" s="16">
        <f t="shared" si="17"/>
        <v>0</v>
      </c>
      <c r="AH18" s="15"/>
      <c r="AI18" s="16">
        <f t="shared" si="18"/>
        <v>0</v>
      </c>
      <c r="AJ18" s="15"/>
      <c r="AK18" s="16">
        <f t="shared" si="19"/>
        <v>0</v>
      </c>
      <c r="AL18" s="15"/>
      <c r="AM18" s="16">
        <f t="shared" si="20"/>
        <v>0</v>
      </c>
      <c r="AN18" s="15"/>
      <c r="AO18" s="16">
        <f t="shared" si="21"/>
        <v>0</v>
      </c>
      <c r="AP18" s="15"/>
      <c r="AQ18" s="16">
        <f t="shared" si="22"/>
        <v>0</v>
      </c>
      <c r="AR18" s="15"/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/>
      <c r="AY18" s="16">
        <f t="shared" si="26"/>
        <v>0</v>
      </c>
      <c r="AZ18" s="15"/>
      <c r="BA18" s="16">
        <f t="shared" si="27"/>
        <v>0</v>
      </c>
      <c r="BB18" s="15"/>
      <c r="BC18" s="16">
        <f t="shared" si="28"/>
        <v>0</v>
      </c>
      <c r="BD18" s="15"/>
      <c r="BE18" s="16">
        <f t="shared" si="29"/>
        <v>0</v>
      </c>
      <c r="BF18" s="15"/>
      <c r="BG18" s="16">
        <f t="shared" si="30"/>
        <v>0</v>
      </c>
      <c r="BH18" s="15"/>
      <c r="BI18" s="16">
        <f t="shared" si="31"/>
        <v>0</v>
      </c>
      <c r="BJ18" s="15"/>
      <c r="BK18" s="16">
        <f t="shared" si="32"/>
        <v>0</v>
      </c>
      <c r="BL18" s="15"/>
      <c r="BM18" s="16">
        <f t="shared" si="0"/>
        <v>0</v>
      </c>
      <c r="BN18" s="15"/>
      <c r="BO18" s="16">
        <f t="shared" si="33"/>
        <v>0</v>
      </c>
      <c r="BP18" s="15"/>
      <c r="BQ18" s="16">
        <f t="shared" si="34"/>
        <v>0</v>
      </c>
      <c r="BR18" s="22">
        <f t="shared" si="1"/>
        <v>0</v>
      </c>
      <c r="BS18" s="55"/>
      <c r="BT18">
        <v>16</v>
      </c>
      <c r="BU18" s="47">
        <f t="shared" si="35"/>
        <v>0</v>
      </c>
      <c r="BV18" s="47">
        <f t="shared" si="36"/>
        <v>0</v>
      </c>
      <c r="BW18" s="47">
        <f t="shared" si="37"/>
        <v>0</v>
      </c>
      <c r="BX18" s="68">
        <f t="shared" si="38"/>
        <v>0</v>
      </c>
    </row>
    <row r="19" spans="1:76" ht="15" thickBot="1" x14ac:dyDescent="0.35">
      <c r="A19" s="14" t="s">
        <v>51</v>
      </c>
      <c r="B19" s="15">
        <v>0</v>
      </c>
      <c r="C19" s="16">
        <f t="shared" si="2"/>
        <v>0</v>
      </c>
      <c r="D19" s="15">
        <v>0</v>
      </c>
      <c r="E19" s="16">
        <f t="shared" si="3"/>
        <v>0</v>
      </c>
      <c r="F19" s="15">
        <v>0</v>
      </c>
      <c r="G19" s="16">
        <f t="shared" si="4"/>
        <v>0</v>
      </c>
      <c r="H19" s="15">
        <v>5</v>
      </c>
      <c r="I19" s="16">
        <f t="shared" si="5"/>
        <v>350</v>
      </c>
      <c r="J19" s="15"/>
      <c r="K19" s="16">
        <f t="shared" si="6"/>
        <v>0</v>
      </c>
      <c r="L19" s="15">
        <v>2</v>
      </c>
      <c r="M19" s="16">
        <f t="shared" si="39"/>
        <v>142</v>
      </c>
      <c r="N19" s="15">
        <v>0</v>
      </c>
      <c r="O19" s="16">
        <f t="shared" si="8"/>
        <v>0</v>
      </c>
      <c r="P19" s="15">
        <v>0</v>
      </c>
      <c r="Q19" s="16">
        <f t="shared" si="9"/>
        <v>0</v>
      </c>
      <c r="R19" s="15">
        <v>3</v>
      </c>
      <c r="S19" s="16">
        <f t="shared" si="10"/>
        <v>435</v>
      </c>
      <c r="T19" s="15">
        <v>3</v>
      </c>
      <c r="U19" s="16">
        <f t="shared" si="11"/>
        <v>420</v>
      </c>
      <c r="V19" s="15">
        <v>0</v>
      </c>
      <c r="W19" s="16">
        <f t="shared" si="12"/>
        <v>0</v>
      </c>
      <c r="X19" s="15">
        <v>1</v>
      </c>
      <c r="Y19" s="16">
        <f t="shared" si="13"/>
        <v>72</v>
      </c>
      <c r="Z19" s="15">
        <v>0</v>
      </c>
      <c r="AA19" s="16">
        <f t="shared" si="14"/>
        <v>0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0</v>
      </c>
      <c r="AI19" s="16">
        <f t="shared" si="18"/>
        <v>0</v>
      </c>
      <c r="AJ19" s="15">
        <v>1</v>
      </c>
      <c r="AK19" s="16">
        <f t="shared" si="19"/>
        <v>145</v>
      </c>
      <c r="AL19" s="15">
        <v>0</v>
      </c>
      <c r="AM19" s="16">
        <f t="shared" si="20"/>
        <v>0</v>
      </c>
      <c r="AN19" s="15">
        <v>0</v>
      </c>
      <c r="AO19" s="16">
        <f t="shared" si="21"/>
        <v>0</v>
      </c>
      <c r="AP19" s="15">
        <v>0</v>
      </c>
      <c r="AQ19" s="16">
        <f t="shared" si="22"/>
        <v>0</v>
      </c>
      <c r="AR19" s="15">
        <v>0</v>
      </c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>
        <v>0</v>
      </c>
      <c r="AY19" s="16">
        <f t="shared" si="26"/>
        <v>0</v>
      </c>
      <c r="AZ19" s="15">
        <v>0</v>
      </c>
      <c r="BA19" s="16">
        <f t="shared" si="27"/>
        <v>0</v>
      </c>
      <c r="BB19" s="15">
        <v>0</v>
      </c>
      <c r="BC19" s="16">
        <f t="shared" si="28"/>
        <v>0</v>
      </c>
      <c r="BD19" s="15">
        <v>0</v>
      </c>
      <c r="BE19" s="16">
        <f t="shared" si="29"/>
        <v>0</v>
      </c>
      <c r="BF19" s="15">
        <v>0</v>
      </c>
      <c r="BG19" s="16">
        <f t="shared" si="30"/>
        <v>0</v>
      </c>
      <c r="BH19" s="15">
        <v>0</v>
      </c>
      <c r="BI19" s="16">
        <f t="shared" si="31"/>
        <v>0</v>
      </c>
      <c r="BJ19" s="15">
        <v>0</v>
      </c>
      <c r="BK19" s="16">
        <f t="shared" si="32"/>
        <v>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0</v>
      </c>
      <c r="BQ19" s="16">
        <f t="shared" si="34"/>
        <v>0</v>
      </c>
      <c r="BR19" s="22">
        <f t="shared" si="1"/>
        <v>1564</v>
      </c>
      <c r="BS19" s="55">
        <v>12</v>
      </c>
      <c r="BT19">
        <v>17</v>
      </c>
      <c r="BU19" s="47">
        <f t="shared" si="35"/>
        <v>1248.4035759897829</v>
      </c>
      <c r="BV19" s="47">
        <f t="shared" si="36"/>
        <v>99.872286079182629</v>
      </c>
      <c r="BW19" s="47">
        <f t="shared" si="37"/>
        <v>215.72413793103451</v>
      </c>
      <c r="BX19" s="68">
        <f t="shared" si="38"/>
        <v>1564</v>
      </c>
    </row>
    <row r="20" spans="1:76" ht="15" thickBot="1" x14ac:dyDescent="0.35">
      <c r="A20" s="14" t="s">
        <v>52</v>
      </c>
      <c r="B20" s="15"/>
      <c r="C20" s="16">
        <f t="shared" si="2"/>
        <v>0</v>
      </c>
      <c r="D20" s="15"/>
      <c r="E20" s="16">
        <f t="shared" si="3"/>
        <v>0</v>
      </c>
      <c r="F20" s="15"/>
      <c r="G20" s="16">
        <f t="shared" si="4"/>
        <v>0</v>
      </c>
      <c r="H20" s="15"/>
      <c r="I20" s="16">
        <f t="shared" si="5"/>
        <v>0</v>
      </c>
      <c r="J20" s="15"/>
      <c r="K20" s="16">
        <f t="shared" si="6"/>
        <v>0</v>
      </c>
      <c r="L20" s="15"/>
      <c r="M20" s="16">
        <f t="shared" si="39"/>
        <v>0</v>
      </c>
      <c r="N20" s="15"/>
      <c r="O20" s="16">
        <f t="shared" si="8"/>
        <v>0</v>
      </c>
      <c r="P20" s="15"/>
      <c r="Q20" s="16">
        <f t="shared" si="9"/>
        <v>0</v>
      </c>
      <c r="R20" s="15"/>
      <c r="S20" s="16">
        <f t="shared" si="10"/>
        <v>0</v>
      </c>
      <c r="T20" s="15"/>
      <c r="U20" s="16">
        <f t="shared" si="11"/>
        <v>0</v>
      </c>
      <c r="V20" s="15"/>
      <c r="W20" s="16">
        <f t="shared" si="12"/>
        <v>0</v>
      </c>
      <c r="X20" s="15"/>
      <c r="Y20" s="16">
        <f t="shared" si="13"/>
        <v>0</v>
      </c>
      <c r="Z20" s="15"/>
      <c r="AA20" s="16">
        <f t="shared" si="14"/>
        <v>0</v>
      </c>
      <c r="AB20" s="15"/>
      <c r="AC20" s="16">
        <f t="shared" si="15"/>
        <v>0</v>
      </c>
      <c r="AD20" s="15"/>
      <c r="AE20" s="16">
        <f t="shared" si="16"/>
        <v>0</v>
      </c>
      <c r="AF20" s="15"/>
      <c r="AG20" s="16">
        <f t="shared" si="17"/>
        <v>0</v>
      </c>
      <c r="AH20" s="15"/>
      <c r="AI20" s="16">
        <f t="shared" si="18"/>
        <v>0</v>
      </c>
      <c r="AJ20" s="15"/>
      <c r="AK20" s="16">
        <f t="shared" si="19"/>
        <v>0</v>
      </c>
      <c r="AL20" s="15"/>
      <c r="AM20" s="16">
        <f t="shared" si="20"/>
        <v>0</v>
      </c>
      <c r="AN20" s="15"/>
      <c r="AO20" s="16">
        <f t="shared" si="21"/>
        <v>0</v>
      </c>
      <c r="AP20" s="15"/>
      <c r="AQ20" s="16">
        <f t="shared" si="22"/>
        <v>0</v>
      </c>
      <c r="AR20" s="15"/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/>
      <c r="AY20" s="16">
        <f t="shared" si="26"/>
        <v>0</v>
      </c>
      <c r="AZ20" s="15"/>
      <c r="BA20" s="16">
        <f t="shared" si="27"/>
        <v>0</v>
      </c>
      <c r="BB20" s="15"/>
      <c r="BC20" s="16">
        <f t="shared" si="28"/>
        <v>0</v>
      </c>
      <c r="BD20" s="15"/>
      <c r="BE20" s="16">
        <f t="shared" si="29"/>
        <v>0</v>
      </c>
      <c r="BF20" s="15"/>
      <c r="BG20" s="16">
        <f t="shared" si="30"/>
        <v>0</v>
      </c>
      <c r="BH20" s="15"/>
      <c r="BI20" s="16">
        <f t="shared" si="31"/>
        <v>0</v>
      </c>
      <c r="BJ20" s="15"/>
      <c r="BK20" s="16">
        <f t="shared" si="32"/>
        <v>0</v>
      </c>
      <c r="BL20" s="15"/>
      <c r="BM20" s="16">
        <f t="shared" si="0"/>
        <v>0</v>
      </c>
      <c r="BN20" s="15"/>
      <c r="BO20" s="16">
        <f t="shared" si="33"/>
        <v>0</v>
      </c>
      <c r="BP20" s="15"/>
      <c r="BQ20" s="16">
        <f t="shared" si="34"/>
        <v>0</v>
      </c>
      <c r="BR20" s="22">
        <f t="shared" si="1"/>
        <v>0</v>
      </c>
      <c r="BS20" s="55"/>
      <c r="BT20">
        <v>18</v>
      </c>
      <c r="BU20" s="47">
        <f t="shared" si="35"/>
        <v>0</v>
      </c>
      <c r="BV20" s="47">
        <f t="shared" si="36"/>
        <v>0</v>
      </c>
      <c r="BW20" s="47">
        <f t="shared" si="37"/>
        <v>0</v>
      </c>
      <c r="BX20" s="68">
        <f t="shared" si="38"/>
        <v>0</v>
      </c>
    </row>
    <row r="21" spans="1:76" ht="15" thickBot="1" x14ac:dyDescent="0.35">
      <c r="A21" s="14" t="s">
        <v>53</v>
      </c>
      <c r="B21" s="15">
        <v>0</v>
      </c>
      <c r="C21" s="16">
        <f t="shared" si="2"/>
        <v>0</v>
      </c>
      <c r="D21" s="15">
        <v>9</v>
      </c>
      <c r="E21" s="16">
        <f t="shared" si="3"/>
        <v>243</v>
      </c>
      <c r="F21" s="15">
        <v>1</v>
      </c>
      <c r="G21" s="16">
        <f t="shared" si="4"/>
        <v>54</v>
      </c>
      <c r="H21" s="15">
        <v>6</v>
      </c>
      <c r="I21" s="16">
        <f t="shared" si="5"/>
        <v>420</v>
      </c>
      <c r="J21" s="15"/>
      <c r="K21" s="16">
        <f t="shared" si="6"/>
        <v>0</v>
      </c>
      <c r="L21" s="15">
        <v>2</v>
      </c>
      <c r="M21" s="16">
        <f t="shared" si="39"/>
        <v>142</v>
      </c>
      <c r="N21" s="15">
        <v>0</v>
      </c>
      <c r="O21" s="16">
        <f t="shared" si="8"/>
        <v>0</v>
      </c>
      <c r="P21" s="15">
        <v>0</v>
      </c>
      <c r="Q21" s="16">
        <f t="shared" si="9"/>
        <v>0</v>
      </c>
      <c r="R21" s="15">
        <v>0</v>
      </c>
      <c r="S21" s="16">
        <f t="shared" si="10"/>
        <v>0</v>
      </c>
      <c r="T21" s="15">
        <v>2</v>
      </c>
      <c r="U21" s="16">
        <f t="shared" si="11"/>
        <v>280</v>
      </c>
      <c r="V21" s="15">
        <v>1</v>
      </c>
      <c r="W21" s="16">
        <f t="shared" si="12"/>
        <v>65</v>
      </c>
      <c r="X21" s="15">
        <v>6</v>
      </c>
      <c r="Y21" s="16">
        <f t="shared" si="13"/>
        <v>432</v>
      </c>
      <c r="Z21" s="15">
        <v>1</v>
      </c>
      <c r="AA21" s="16">
        <f t="shared" si="14"/>
        <v>88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0</v>
      </c>
      <c r="AG21" s="16">
        <f t="shared" si="17"/>
        <v>0</v>
      </c>
      <c r="AH21" s="15">
        <v>0</v>
      </c>
      <c r="AI21" s="16">
        <f t="shared" si="18"/>
        <v>0</v>
      </c>
      <c r="AJ21" s="15">
        <v>0</v>
      </c>
      <c r="AK21" s="16">
        <f t="shared" si="19"/>
        <v>0</v>
      </c>
      <c r="AL21" s="15">
        <v>0</v>
      </c>
      <c r="AM21" s="16">
        <f t="shared" si="20"/>
        <v>0</v>
      </c>
      <c r="AN21" s="15">
        <v>0</v>
      </c>
      <c r="AO21" s="16">
        <f t="shared" si="21"/>
        <v>0</v>
      </c>
      <c r="AP21" s="15">
        <v>1</v>
      </c>
      <c r="AQ21" s="16">
        <f t="shared" si="22"/>
        <v>95</v>
      </c>
      <c r="AR21" s="15">
        <v>0</v>
      </c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0</v>
      </c>
      <c r="AY21" s="16">
        <f t="shared" si="26"/>
        <v>0</v>
      </c>
      <c r="AZ21" s="15">
        <v>0</v>
      </c>
      <c r="BA21" s="16">
        <f t="shared" si="27"/>
        <v>0</v>
      </c>
      <c r="BB21" s="15">
        <v>0</v>
      </c>
      <c r="BC21" s="16">
        <f t="shared" si="28"/>
        <v>0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0</v>
      </c>
      <c r="BI21" s="16">
        <f t="shared" si="31"/>
        <v>0</v>
      </c>
      <c r="BJ21" s="15">
        <v>0</v>
      </c>
      <c r="BK21" s="16">
        <f t="shared" si="32"/>
        <v>0</v>
      </c>
      <c r="BL21" s="15">
        <v>0</v>
      </c>
      <c r="BM21" s="16">
        <f t="shared" si="0"/>
        <v>0</v>
      </c>
      <c r="BN21" s="15">
        <v>0</v>
      </c>
      <c r="BO21" s="16">
        <f t="shared" si="33"/>
        <v>0</v>
      </c>
      <c r="BP21" s="15">
        <v>0</v>
      </c>
      <c r="BQ21" s="16">
        <f t="shared" si="34"/>
        <v>0</v>
      </c>
      <c r="BR21" s="22">
        <f t="shared" si="1"/>
        <v>1819</v>
      </c>
      <c r="BS21" s="55">
        <v>18</v>
      </c>
      <c r="BT21">
        <v>19</v>
      </c>
      <c r="BU21" s="47">
        <f t="shared" si="35"/>
        <v>1451.9476372924648</v>
      </c>
      <c r="BV21" s="47">
        <f t="shared" si="36"/>
        <v>116.15581098339719</v>
      </c>
      <c r="BW21" s="47">
        <f t="shared" si="37"/>
        <v>250.89655172413794</v>
      </c>
      <c r="BX21" s="68">
        <f t="shared" si="38"/>
        <v>1819</v>
      </c>
    </row>
    <row r="22" spans="1:76" ht="15" thickBot="1" x14ac:dyDescent="0.35">
      <c r="A22" s="14" t="s">
        <v>54</v>
      </c>
      <c r="B22" s="15">
        <v>0</v>
      </c>
      <c r="C22" s="16">
        <f t="shared" si="2"/>
        <v>0</v>
      </c>
      <c r="D22" s="15">
        <v>2</v>
      </c>
      <c r="E22" s="16">
        <f t="shared" si="3"/>
        <v>54</v>
      </c>
      <c r="F22" s="15">
        <v>0</v>
      </c>
      <c r="G22" s="16">
        <f t="shared" si="4"/>
        <v>0</v>
      </c>
      <c r="H22" s="15">
        <v>5</v>
      </c>
      <c r="I22" s="16">
        <f t="shared" si="5"/>
        <v>350</v>
      </c>
      <c r="J22" s="15"/>
      <c r="K22" s="16">
        <f t="shared" si="6"/>
        <v>0</v>
      </c>
      <c r="L22" s="15">
        <v>1</v>
      </c>
      <c r="M22" s="16">
        <f t="shared" si="39"/>
        <v>71</v>
      </c>
      <c r="N22" s="15">
        <v>0</v>
      </c>
      <c r="O22" s="16">
        <f t="shared" si="8"/>
        <v>0</v>
      </c>
      <c r="P22" s="15">
        <v>0</v>
      </c>
      <c r="Q22" s="16">
        <f t="shared" si="9"/>
        <v>0</v>
      </c>
      <c r="R22" s="15">
        <v>1</v>
      </c>
      <c r="S22" s="16">
        <f t="shared" si="10"/>
        <v>145</v>
      </c>
      <c r="T22" s="15">
        <v>1</v>
      </c>
      <c r="U22" s="16">
        <f t="shared" si="11"/>
        <v>140</v>
      </c>
      <c r="V22" s="15">
        <v>5</v>
      </c>
      <c r="W22" s="16">
        <f t="shared" si="12"/>
        <v>325</v>
      </c>
      <c r="X22" s="15">
        <v>12</v>
      </c>
      <c r="Y22" s="16">
        <f t="shared" si="13"/>
        <v>864</v>
      </c>
      <c r="Z22" s="15">
        <v>0</v>
      </c>
      <c r="AA22" s="16">
        <f t="shared" si="14"/>
        <v>0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0</v>
      </c>
      <c r="AK22" s="16">
        <f t="shared" si="19"/>
        <v>0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0</v>
      </c>
      <c r="BG22" s="16">
        <f t="shared" si="30"/>
        <v>0</v>
      </c>
      <c r="BH22" s="15">
        <v>160</v>
      </c>
      <c r="BI22" s="16">
        <f t="shared" si="31"/>
        <v>160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0</v>
      </c>
      <c r="BO22" s="16">
        <f t="shared" si="33"/>
        <v>0</v>
      </c>
      <c r="BP22" s="15">
        <v>0</v>
      </c>
      <c r="BQ22" s="16">
        <f t="shared" si="34"/>
        <v>0</v>
      </c>
      <c r="BR22" s="22">
        <f t="shared" si="1"/>
        <v>2109</v>
      </c>
      <c r="BS22" s="55">
        <v>19</v>
      </c>
      <c r="BT22">
        <v>20</v>
      </c>
      <c r="BU22" s="47">
        <f t="shared" si="35"/>
        <v>1683.4291187739464</v>
      </c>
      <c r="BV22" s="47">
        <f t="shared" si="36"/>
        <v>134.67432950191571</v>
      </c>
      <c r="BW22" s="47">
        <f t="shared" si="37"/>
        <v>290.89655172413796</v>
      </c>
      <c r="BX22" s="68">
        <f t="shared" si="38"/>
        <v>2109</v>
      </c>
    </row>
    <row r="23" spans="1:76" ht="15" thickBot="1" x14ac:dyDescent="0.35">
      <c r="A23" s="14" t="s">
        <v>55</v>
      </c>
      <c r="B23" s="15">
        <v>0</v>
      </c>
      <c r="C23" s="16">
        <f t="shared" si="2"/>
        <v>0</v>
      </c>
      <c r="D23" s="15">
        <v>8</v>
      </c>
      <c r="E23" s="16">
        <f t="shared" si="3"/>
        <v>216</v>
      </c>
      <c r="F23" s="15">
        <v>0</v>
      </c>
      <c r="G23" s="16">
        <f t="shared" si="4"/>
        <v>0</v>
      </c>
      <c r="H23" s="15">
        <v>4</v>
      </c>
      <c r="I23" s="16">
        <f t="shared" si="5"/>
        <v>280</v>
      </c>
      <c r="J23" s="15"/>
      <c r="K23" s="16">
        <f t="shared" si="6"/>
        <v>0</v>
      </c>
      <c r="L23" s="15">
        <v>7</v>
      </c>
      <c r="M23" s="16">
        <f t="shared" si="39"/>
        <v>497</v>
      </c>
      <c r="N23" s="15">
        <v>1</v>
      </c>
      <c r="O23" s="16">
        <f t="shared" si="8"/>
        <v>128</v>
      </c>
      <c r="P23" s="15">
        <v>0</v>
      </c>
      <c r="Q23" s="16">
        <f t="shared" si="9"/>
        <v>0</v>
      </c>
      <c r="R23" s="15">
        <v>0</v>
      </c>
      <c r="S23" s="16">
        <f t="shared" si="10"/>
        <v>0</v>
      </c>
      <c r="T23" s="15">
        <v>5</v>
      </c>
      <c r="U23" s="16">
        <f t="shared" si="11"/>
        <v>700</v>
      </c>
      <c r="V23" s="15">
        <v>0</v>
      </c>
      <c r="W23" s="16">
        <f t="shared" si="12"/>
        <v>0</v>
      </c>
      <c r="X23" s="15">
        <v>3</v>
      </c>
      <c r="Y23" s="16">
        <f t="shared" si="13"/>
        <v>216</v>
      </c>
      <c r="Z23" s="15">
        <v>1</v>
      </c>
      <c r="AA23" s="16">
        <f t="shared" si="14"/>
        <v>88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0</v>
      </c>
      <c r="AK23" s="16">
        <f t="shared" si="19"/>
        <v>0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0</v>
      </c>
      <c r="AQ23" s="16">
        <f t="shared" si="22"/>
        <v>0</v>
      </c>
      <c r="AR23" s="15">
        <v>2</v>
      </c>
      <c r="AS23" s="16">
        <f t="shared" si="23"/>
        <v>94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1</v>
      </c>
      <c r="BK23" s="16">
        <f t="shared" si="32"/>
        <v>72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2291</v>
      </c>
      <c r="BS23" s="55">
        <v>22</v>
      </c>
      <c r="BT23">
        <v>21</v>
      </c>
      <c r="BU23" s="47">
        <f t="shared" si="35"/>
        <v>1828.7037037037037</v>
      </c>
      <c r="BV23" s="47">
        <f t="shared" si="36"/>
        <v>146.2962962962963</v>
      </c>
      <c r="BW23" s="47">
        <f t="shared" si="37"/>
        <v>316</v>
      </c>
      <c r="BX23" s="68">
        <f t="shared" si="38"/>
        <v>2291</v>
      </c>
    </row>
    <row r="24" spans="1:76" ht="15" thickBot="1" x14ac:dyDescent="0.35">
      <c r="A24" s="14" t="s">
        <v>56</v>
      </c>
      <c r="B24" s="15">
        <v>1</v>
      </c>
      <c r="C24" s="16">
        <f t="shared" si="2"/>
        <v>71</v>
      </c>
      <c r="D24" s="15">
        <v>3</v>
      </c>
      <c r="E24" s="16">
        <f t="shared" si="3"/>
        <v>81</v>
      </c>
      <c r="F24" s="15">
        <v>2</v>
      </c>
      <c r="G24" s="16">
        <f t="shared" si="4"/>
        <v>108</v>
      </c>
      <c r="H24" s="15">
        <v>7</v>
      </c>
      <c r="I24" s="16">
        <f t="shared" si="5"/>
        <v>490</v>
      </c>
      <c r="J24" s="15"/>
      <c r="K24" s="16">
        <f t="shared" si="6"/>
        <v>0</v>
      </c>
      <c r="L24" s="15">
        <v>9</v>
      </c>
      <c r="M24" s="16">
        <f t="shared" si="39"/>
        <v>639</v>
      </c>
      <c r="N24" s="15">
        <v>0</v>
      </c>
      <c r="O24" s="16">
        <f t="shared" si="8"/>
        <v>0</v>
      </c>
      <c r="P24" s="15">
        <v>1</v>
      </c>
      <c r="Q24" s="16">
        <f t="shared" si="9"/>
        <v>138</v>
      </c>
      <c r="R24" s="15">
        <v>0</v>
      </c>
      <c r="S24" s="16">
        <f t="shared" si="10"/>
        <v>0</v>
      </c>
      <c r="T24" s="15">
        <v>2</v>
      </c>
      <c r="U24" s="16">
        <f t="shared" si="11"/>
        <v>280</v>
      </c>
      <c r="V24" s="15">
        <v>3</v>
      </c>
      <c r="W24" s="16">
        <f t="shared" si="12"/>
        <v>195</v>
      </c>
      <c r="X24" s="15">
        <v>5</v>
      </c>
      <c r="Y24" s="16">
        <f t="shared" si="13"/>
        <v>360</v>
      </c>
      <c r="Z24" s="15">
        <v>1</v>
      </c>
      <c r="AA24" s="16">
        <f t="shared" si="14"/>
        <v>88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1</v>
      </c>
      <c r="AI24" s="16">
        <f t="shared" si="18"/>
        <v>180</v>
      </c>
      <c r="AJ24" s="15">
        <v>1</v>
      </c>
      <c r="AK24" s="16">
        <f t="shared" si="19"/>
        <v>145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0</v>
      </c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5</v>
      </c>
      <c r="BI24" s="16">
        <f t="shared" si="31"/>
        <v>5</v>
      </c>
      <c r="BJ24" s="15">
        <v>2</v>
      </c>
      <c r="BK24" s="16">
        <f t="shared" si="32"/>
        <v>144</v>
      </c>
      <c r="BL24" s="15">
        <v>0</v>
      </c>
      <c r="BM24" s="16">
        <f t="shared" si="0"/>
        <v>0</v>
      </c>
      <c r="BN24" s="15">
        <v>0</v>
      </c>
      <c r="BO24" s="16">
        <f t="shared" si="33"/>
        <v>0</v>
      </c>
      <c r="BP24" s="15">
        <v>0</v>
      </c>
      <c r="BQ24" s="16">
        <f t="shared" si="34"/>
        <v>0</v>
      </c>
      <c r="BR24" s="22">
        <f t="shared" si="1"/>
        <v>2924</v>
      </c>
      <c r="BS24" s="55">
        <v>25</v>
      </c>
      <c r="BT24">
        <v>22</v>
      </c>
      <c r="BU24" s="47">
        <f t="shared" si="35"/>
        <v>2333.9719029374205</v>
      </c>
      <c r="BV24" s="47">
        <f t="shared" si="36"/>
        <v>186.71775223499364</v>
      </c>
      <c r="BW24" s="47">
        <f t="shared" si="37"/>
        <v>403.31034482758622</v>
      </c>
      <c r="BX24" s="68">
        <f t="shared" si="38"/>
        <v>2924</v>
      </c>
    </row>
    <row r="25" spans="1:76" ht="15" thickBot="1" x14ac:dyDescent="0.35">
      <c r="A25" s="14" t="s">
        <v>57</v>
      </c>
      <c r="B25" s="15">
        <v>0</v>
      </c>
      <c r="C25" s="16">
        <f t="shared" si="2"/>
        <v>0</v>
      </c>
      <c r="D25" s="15">
        <v>7</v>
      </c>
      <c r="E25" s="16">
        <f t="shared" si="3"/>
        <v>189</v>
      </c>
      <c r="F25" s="15">
        <v>0</v>
      </c>
      <c r="G25" s="16">
        <f t="shared" si="4"/>
        <v>0</v>
      </c>
      <c r="H25" s="15">
        <v>6</v>
      </c>
      <c r="I25" s="16">
        <f t="shared" si="5"/>
        <v>420</v>
      </c>
      <c r="J25" s="15"/>
      <c r="K25" s="16">
        <f t="shared" si="6"/>
        <v>0</v>
      </c>
      <c r="L25" s="15">
        <v>2</v>
      </c>
      <c r="M25" s="16">
        <f t="shared" si="39"/>
        <v>142</v>
      </c>
      <c r="N25" s="15">
        <v>1</v>
      </c>
      <c r="O25" s="16">
        <f t="shared" si="8"/>
        <v>128</v>
      </c>
      <c r="P25" s="15">
        <v>3</v>
      </c>
      <c r="Q25" s="16">
        <f t="shared" si="9"/>
        <v>414</v>
      </c>
      <c r="R25" s="15">
        <v>0</v>
      </c>
      <c r="S25" s="16">
        <f t="shared" si="10"/>
        <v>0</v>
      </c>
      <c r="T25" s="15">
        <v>1</v>
      </c>
      <c r="U25" s="16">
        <f t="shared" si="11"/>
        <v>140</v>
      </c>
      <c r="V25" s="15">
        <v>2</v>
      </c>
      <c r="W25" s="16">
        <f t="shared" si="12"/>
        <v>130</v>
      </c>
      <c r="X25" s="15">
        <v>3</v>
      </c>
      <c r="Y25" s="16">
        <f t="shared" si="13"/>
        <v>216</v>
      </c>
      <c r="Z25" s="15">
        <v>1</v>
      </c>
      <c r="AA25" s="16">
        <f t="shared" si="14"/>
        <v>88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0</v>
      </c>
      <c r="AK25" s="16">
        <f t="shared" si="19"/>
        <v>0</v>
      </c>
      <c r="AL25" s="15">
        <v>0</v>
      </c>
      <c r="AM25" s="16">
        <f t="shared" si="20"/>
        <v>0</v>
      </c>
      <c r="AN25" s="15">
        <v>0</v>
      </c>
      <c r="AO25" s="16">
        <f t="shared" si="21"/>
        <v>0</v>
      </c>
      <c r="AP25" s="15">
        <v>0</v>
      </c>
      <c r="AQ25" s="16">
        <f t="shared" si="22"/>
        <v>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0</v>
      </c>
      <c r="AY25" s="16">
        <f t="shared" si="26"/>
        <v>0</v>
      </c>
      <c r="AZ25" s="15">
        <v>0</v>
      </c>
      <c r="BA25" s="16">
        <f t="shared" si="27"/>
        <v>0</v>
      </c>
      <c r="BB25" s="15">
        <v>0</v>
      </c>
      <c r="BC25" s="16">
        <f t="shared" si="28"/>
        <v>0</v>
      </c>
      <c r="BD25" s="15">
        <v>0</v>
      </c>
      <c r="BE25" s="16">
        <f t="shared" si="29"/>
        <v>0</v>
      </c>
      <c r="BF25" s="15">
        <v>1</v>
      </c>
      <c r="BG25" s="16">
        <f t="shared" si="30"/>
        <v>9</v>
      </c>
      <c r="BH25" s="15">
        <v>0</v>
      </c>
      <c r="BI25" s="16">
        <f t="shared" si="31"/>
        <v>0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0</v>
      </c>
      <c r="BO25" s="16">
        <f t="shared" si="33"/>
        <v>0</v>
      </c>
      <c r="BP25" s="15">
        <v>0</v>
      </c>
      <c r="BQ25" s="16">
        <f t="shared" si="34"/>
        <v>0</v>
      </c>
      <c r="BR25" s="22">
        <f t="shared" si="1"/>
        <v>1876</v>
      </c>
      <c r="BS25" s="55">
        <v>19</v>
      </c>
      <c r="BT25">
        <v>23</v>
      </c>
      <c r="BU25" s="47">
        <f t="shared" si="35"/>
        <v>1497.4457215836526</v>
      </c>
      <c r="BV25" s="47">
        <f t="shared" si="36"/>
        <v>119.79565772669221</v>
      </c>
      <c r="BW25" s="47">
        <f t="shared" si="37"/>
        <v>258.75862068965517</v>
      </c>
      <c r="BX25" s="68">
        <f t="shared" si="38"/>
        <v>1876</v>
      </c>
    </row>
    <row r="26" spans="1:76" ht="15" thickBot="1" x14ac:dyDescent="0.35">
      <c r="A26" s="14" t="s">
        <v>58</v>
      </c>
      <c r="B26" s="15">
        <v>2</v>
      </c>
      <c r="C26" s="16">
        <f t="shared" si="2"/>
        <v>142</v>
      </c>
      <c r="D26" s="15">
        <v>4</v>
      </c>
      <c r="E26" s="16">
        <f t="shared" si="3"/>
        <v>108</v>
      </c>
      <c r="F26" s="15">
        <v>0</v>
      </c>
      <c r="G26" s="16">
        <f t="shared" si="4"/>
        <v>0</v>
      </c>
      <c r="H26" s="15">
        <v>3</v>
      </c>
      <c r="I26" s="16">
        <f t="shared" si="5"/>
        <v>210</v>
      </c>
      <c r="J26" s="15"/>
      <c r="K26" s="16">
        <f t="shared" si="6"/>
        <v>0</v>
      </c>
      <c r="L26" s="15">
        <v>4</v>
      </c>
      <c r="M26" s="16">
        <f t="shared" si="39"/>
        <v>284</v>
      </c>
      <c r="N26" s="15">
        <v>0</v>
      </c>
      <c r="O26" s="16">
        <f t="shared" si="8"/>
        <v>0</v>
      </c>
      <c r="P26" s="15">
        <v>0</v>
      </c>
      <c r="Q26" s="16">
        <f t="shared" si="9"/>
        <v>0</v>
      </c>
      <c r="R26" s="15">
        <v>2</v>
      </c>
      <c r="S26" s="16">
        <f t="shared" si="10"/>
        <v>290</v>
      </c>
      <c r="T26" s="15">
        <v>4</v>
      </c>
      <c r="U26" s="16">
        <f t="shared" si="11"/>
        <v>560</v>
      </c>
      <c r="V26" s="15">
        <v>2</v>
      </c>
      <c r="W26" s="16">
        <f t="shared" si="12"/>
        <v>130</v>
      </c>
      <c r="X26" s="15">
        <v>7</v>
      </c>
      <c r="Y26" s="16">
        <f t="shared" si="13"/>
        <v>504</v>
      </c>
      <c r="Z26" s="15">
        <v>1</v>
      </c>
      <c r="AA26" s="16">
        <f t="shared" si="14"/>
        <v>88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0</v>
      </c>
      <c r="AI26" s="16">
        <f t="shared" si="18"/>
        <v>0</v>
      </c>
      <c r="AJ26" s="15">
        <v>0</v>
      </c>
      <c r="AK26" s="16">
        <f t="shared" si="19"/>
        <v>0</v>
      </c>
      <c r="AL26" s="15">
        <v>0</v>
      </c>
      <c r="AM26" s="16">
        <f t="shared" si="20"/>
        <v>0</v>
      </c>
      <c r="AN26" s="15">
        <v>0</v>
      </c>
      <c r="AO26" s="16">
        <f t="shared" si="21"/>
        <v>0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0</v>
      </c>
      <c r="AY26" s="16">
        <f t="shared" si="26"/>
        <v>0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>
        <v>0</v>
      </c>
      <c r="BE26" s="16">
        <f t="shared" si="29"/>
        <v>0</v>
      </c>
      <c r="BF26" s="15">
        <v>0</v>
      </c>
      <c r="BG26" s="16">
        <f t="shared" si="30"/>
        <v>0</v>
      </c>
      <c r="BH26" s="15">
        <v>0</v>
      </c>
      <c r="BI26" s="16">
        <f t="shared" si="31"/>
        <v>0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0</v>
      </c>
      <c r="BO26" s="16">
        <f t="shared" si="33"/>
        <v>0</v>
      </c>
      <c r="BP26" s="15">
        <v>0</v>
      </c>
      <c r="BQ26" s="16">
        <f t="shared" si="34"/>
        <v>0</v>
      </c>
      <c r="BR26" s="22">
        <f t="shared" si="1"/>
        <v>2316</v>
      </c>
      <c r="BS26" s="55">
        <v>20</v>
      </c>
      <c r="BT26">
        <v>24</v>
      </c>
      <c r="BU26" s="47">
        <f t="shared" si="35"/>
        <v>1848.6590038314177</v>
      </c>
      <c r="BV26" s="47">
        <f t="shared" si="36"/>
        <v>147.89272030651341</v>
      </c>
      <c r="BW26" s="47">
        <f t="shared" si="37"/>
        <v>319.44827586206901</v>
      </c>
      <c r="BX26" s="68">
        <f t="shared" si="38"/>
        <v>2316</v>
      </c>
    </row>
    <row r="27" spans="1:76" ht="15" thickBot="1" x14ac:dyDescent="0.35">
      <c r="A27" s="14" t="s">
        <v>59</v>
      </c>
      <c r="B27" s="15"/>
      <c r="C27" s="16">
        <f t="shared" si="2"/>
        <v>0</v>
      </c>
      <c r="D27" s="15"/>
      <c r="E27" s="16">
        <f t="shared" si="3"/>
        <v>0</v>
      </c>
      <c r="F27" s="15"/>
      <c r="G27" s="16">
        <f t="shared" si="4"/>
        <v>0</v>
      </c>
      <c r="H27" s="15"/>
      <c r="I27" s="16">
        <f t="shared" si="5"/>
        <v>0</v>
      </c>
      <c r="J27" s="15"/>
      <c r="K27" s="16">
        <f t="shared" si="6"/>
        <v>0</v>
      </c>
      <c r="L27" s="15"/>
      <c r="M27" s="16">
        <f t="shared" si="39"/>
        <v>0</v>
      </c>
      <c r="N27" s="15"/>
      <c r="O27" s="16">
        <f t="shared" si="8"/>
        <v>0</v>
      </c>
      <c r="P27" s="15"/>
      <c r="Q27" s="16">
        <f t="shared" si="9"/>
        <v>0</v>
      </c>
      <c r="R27" s="15"/>
      <c r="S27" s="16">
        <f t="shared" si="10"/>
        <v>0</v>
      </c>
      <c r="T27" s="15"/>
      <c r="U27" s="16">
        <f t="shared" si="11"/>
        <v>0</v>
      </c>
      <c r="V27" s="15"/>
      <c r="W27" s="16">
        <f t="shared" si="12"/>
        <v>0</v>
      </c>
      <c r="X27" s="15"/>
      <c r="Y27" s="16">
        <f t="shared" si="13"/>
        <v>0</v>
      </c>
      <c r="Z27" s="15"/>
      <c r="AA27" s="16">
        <f t="shared" si="14"/>
        <v>0</v>
      </c>
      <c r="AB27" s="15"/>
      <c r="AC27" s="16">
        <f t="shared" si="15"/>
        <v>0</v>
      </c>
      <c r="AD27" s="15"/>
      <c r="AE27" s="16">
        <f t="shared" si="16"/>
        <v>0</v>
      </c>
      <c r="AF27" s="15"/>
      <c r="AG27" s="16">
        <f t="shared" si="17"/>
        <v>0</v>
      </c>
      <c r="AH27" s="15"/>
      <c r="AI27" s="16">
        <f t="shared" si="18"/>
        <v>0</v>
      </c>
      <c r="AJ27" s="15"/>
      <c r="AK27" s="16">
        <f t="shared" si="19"/>
        <v>0</v>
      </c>
      <c r="AL27" s="15"/>
      <c r="AM27" s="16">
        <f t="shared" si="20"/>
        <v>0</v>
      </c>
      <c r="AN27" s="15"/>
      <c r="AO27" s="16">
        <f t="shared" si="21"/>
        <v>0</v>
      </c>
      <c r="AP27" s="15"/>
      <c r="AQ27" s="16">
        <f t="shared" si="22"/>
        <v>0</v>
      </c>
      <c r="AR27" s="15"/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/>
      <c r="AY27" s="16">
        <f t="shared" si="26"/>
        <v>0</v>
      </c>
      <c r="AZ27" s="15"/>
      <c r="BA27" s="16">
        <f t="shared" si="27"/>
        <v>0</v>
      </c>
      <c r="BB27" s="15"/>
      <c r="BC27" s="16">
        <f t="shared" si="28"/>
        <v>0</v>
      </c>
      <c r="BD27" s="15"/>
      <c r="BE27" s="16">
        <f t="shared" si="29"/>
        <v>0</v>
      </c>
      <c r="BF27" s="15"/>
      <c r="BG27" s="16">
        <f t="shared" si="30"/>
        <v>0</v>
      </c>
      <c r="BH27" s="15"/>
      <c r="BI27" s="16">
        <f t="shared" si="31"/>
        <v>0</v>
      </c>
      <c r="BJ27" s="15"/>
      <c r="BK27" s="16">
        <f t="shared" si="32"/>
        <v>0</v>
      </c>
      <c r="BL27" s="15"/>
      <c r="BM27" s="16">
        <f t="shared" si="0"/>
        <v>0</v>
      </c>
      <c r="BN27" s="15"/>
      <c r="BO27" s="16">
        <f t="shared" si="33"/>
        <v>0</v>
      </c>
      <c r="BP27" s="15"/>
      <c r="BQ27" s="16">
        <f t="shared" si="34"/>
        <v>0</v>
      </c>
      <c r="BR27" s="22">
        <f t="shared" si="1"/>
        <v>0</v>
      </c>
      <c r="BS27" s="55"/>
      <c r="BT27">
        <v>25</v>
      </c>
      <c r="BU27" s="47">
        <f t="shared" si="35"/>
        <v>0</v>
      </c>
      <c r="BV27" s="47">
        <f t="shared" si="36"/>
        <v>0</v>
      </c>
      <c r="BW27" s="47">
        <f t="shared" si="37"/>
        <v>0</v>
      </c>
      <c r="BX27" s="68">
        <f t="shared" si="38"/>
        <v>0</v>
      </c>
    </row>
    <row r="28" spans="1:76" ht="15" thickBot="1" x14ac:dyDescent="0.35">
      <c r="A28" s="14" t="s">
        <v>60</v>
      </c>
      <c r="B28" s="15">
        <v>1</v>
      </c>
      <c r="C28" s="16">
        <f t="shared" si="2"/>
        <v>71</v>
      </c>
      <c r="D28" s="15">
        <v>2</v>
      </c>
      <c r="E28" s="16">
        <f t="shared" si="3"/>
        <v>54</v>
      </c>
      <c r="F28" s="15">
        <v>0</v>
      </c>
      <c r="G28" s="16">
        <f t="shared" si="4"/>
        <v>0</v>
      </c>
      <c r="H28" s="15">
        <v>7</v>
      </c>
      <c r="I28" s="16">
        <f t="shared" si="5"/>
        <v>490</v>
      </c>
      <c r="J28" s="15"/>
      <c r="K28" s="16">
        <f t="shared" si="6"/>
        <v>0</v>
      </c>
      <c r="L28" s="15">
        <v>9</v>
      </c>
      <c r="M28" s="16">
        <f t="shared" si="39"/>
        <v>639</v>
      </c>
      <c r="N28" s="15">
        <v>0</v>
      </c>
      <c r="O28" s="16">
        <f t="shared" si="8"/>
        <v>0</v>
      </c>
      <c r="P28" s="15">
        <v>0</v>
      </c>
      <c r="Q28" s="16">
        <f t="shared" si="9"/>
        <v>0</v>
      </c>
      <c r="R28" s="15">
        <v>0</v>
      </c>
      <c r="S28" s="16">
        <f t="shared" si="10"/>
        <v>0</v>
      </c>
      <c r="T28" s="15">
        <v>2</v>
      </c>
      <c r="U28" s="16">
        <f t="shared" si="11"/>
        <v>280</v>
      </c>
      <c r="V28" s="15">
        <v>4</v>
      </c>
      <c r="W28" s="16">
        <f t="shared" si="12"/>
        <v>260</v>
      </c>
      <c r="X28" s="15">
        <v>5</v>
      </c>
      <c r="Y28" s="16">
        <f t="shared" si="13"/>
        <v>360</v>
      </c>
      <c r="Z28" s="15">
        <v>1</v>
      </c>
      <c r="AA28" s="16">
        <f t="shared" si="14"/>
        <v>88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0</v>
      </c>
      <c r="AI28" s="16">
        <f t="shared" si="18"/>
        <v>0</v>
      </c>
      <c r="AJ28" s="15">
        <v>0</v>
      </c>
      <c r="AK28" s="16">
        <f t="shared" si="19"/>
        <v>0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0</v>
      </c>
      <c r="AQ28" s="16">
        <f t="shared" si="22"/>
        <v>0</v>
      </c>
      <c r="AR28" s="15">
        <v>0</v>
      </c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>
        <v>0</v>
      </c>
      <c r="AY28" s="16">
        <f t="shared" si="26"/>
        <v>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1</v>
      </c>
      <c r="BG28" s="16">
        <f t="shared" si="30"/>
        <v>9</v>
      </c>
      <c r="BH28" s="15">
        <v>0</v>
      </c>
      <c r="BI28" s="16">
        <f t="shared" si="31"/>
        <v>0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0</v>
      </c>
      <c r="BO28" s="16">
        <f t="shared" si="33"/>
        <v>0</v>
      </c>
      <c r="BP28" s="15">
        <v>0</v>
      </c>
      <c r="BQ28" s="16">
        <f t="shared" si="34"/>
        <v>0</v>
      </c>
      <c r="BR28" s="22">
        <f t="shared" si="1"/>
        <v>2251</v>
      </c>
      <c r="BS28" s="55">
        <v>20</v>
      </c>
      <c r="BT28">
        <v>26</v>
      </c>
      <c r="BU28" s="47">
        <f t="shared" si="35"/>
        <v>1796.7752234993613</v>
      </c>
      <c r="BV28" s="47">
        <f t="shared" si="36"/>
        <v>143.74201787994892</v>
      </c>
      <c r="BW28" s="47">
        <f t="shared" si="37"/>
        <v>310.48275862068965</v>
      </c>
      <c r="BX28" s="68">
        <f t="shared" si="38"/>
        <v>2251</v>
      </c>
    </row>
    <row r="29" spans="1:76" ht="15" thickBot="1" x14ac:dyDescent="0.35">
      <c r="A29" s="14" t="s">
        <v>61</v>
      </c>
      <c r="B29" s="15">
        <v>2</v>
      </c>
      <c r="C29" s="16">
        <f t="shared" si="2"/>
        <v>142</v>
      </c>
      <c r="D29" s="15">
        <v>2</v>
      </c>
      <c r="E29" s="16">
        <f t="shared" si="3"/>
        <v>54</v>
      </c>
      <c r="F29" s="15">
        <v>1</v>
      </c>
      <c r="G29" s="16">
        <f t="shared" si="4"/>
        <v>54</v>
      </c>
      <c r="H29" s="15">
        <v>5</v>
      </c>
      <c r="I29" s="16">
        <f t="shared" si="5"/>
        <v>350</v>
      </c>
      <c r="J29" s="15"/>
      <c r="K29" s="16">
        <f t="shared" si="6"/>
        <v>0</v>
      </c>
      <c r="L29" s="15">
        <v>2</v>
      </c>
      <c r="M29" s="16">
        <f t="shared" si="39"/>
        <v>142</v>
      </c>
      <c r="N29" s="15">
        <v>2</v>
      </c>
      <c r="O29" s="16">
        <f t="shared" si="8"/>
        <v>256</v>
      </c>
      <c r="P29" s="15">
        <v>0</v>
      </c>
      <c r="Q29" s="16">
        <f t="shared" si="9"/>
        <v>0</v>
      </c>
      <c r="R29" s="15">
        <v>0</v>
      </c>
      <c r="S29" s="16">
        <f t="shared" si="10"/>
        <v>0</v>
      </c>
      <c r="T29" s="15">
        <v>4</v>
      </c>
      <c r="U29" s="16">
        <f t="shared" si="11"/>
        <v>560</v>
      </c>
      <c r="V29" s="15">
        <v>0</v>
      </c>
      <c r="W29" s="16">
        <f t="shared" si="12"/>
        <v>0</v>
      </c>
      <c r="X29" s="15">
        <v>2</v>
      </c>
      <c r="Y29" s="16">
        <f t="shared" si="13"/>
        <v>144</v>
      </c>
      <c r="Z29" s="15">
        <v>1</v>
      </c>
      <c r="AA29" s="16">
        <f t="shared" si="14"/>
        <v>88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0</v>
      </c>
      <c r="AM29" s="16">
        <f t="shared" si="20"/>
        <v>0</v>
      </c>
      <c r="AN29" s="15">
        <v>0</v>
      </c>
      <c r="AO29" s="16">
        <f t="shared" si="21"/>
        <v>0</v>
      </c>
      <c r="AP29" s="15">
        <v>1</v>
      </c>
      <c r="AQ29" s="16">
        <f t="shared" si="22"/>
        <v>95</v>
      </c>
      <c r="AR29" s="15">
        <v>1</v>
      </c>
      <c r="AS29" s="16">
        <f t="shared" si="23"/>
        <v>47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2</v>
      </c>
      <c r="BE29" s="16">
        <f t="shared" si="29"/>
        <v>72</v>
      </c>
      <c r="BF29" s="15">
        <v>0</v>
      </c>
      <c r="BG29" s="16">
        <f t="shared" si="30"/>
        <v>0</v>
      </c>
      <c r="BH29" s="15">
        <v>0</v>
      </c>
      <c r="BI29" s="16">
        <f t="shared" si="31"/>
        <v>0</v>
      </c>
      <c r="BJ29" s="15">
        <v>0</v>
      </c>
      <c r="BK29" s="16">
        <f t="shared" si="32"/>
        <v>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22">
        <f t="shared" si="1"/>
        <v>2004</v>
      </c>
      <c r="BS29" s="55">
        <v>16</v>
      </c>
      <c r="BT29">
        <v>27</v>
      </c>
      <c r="BU29" s="47">
        <f t="shared" si="35"/>
        <v>1599.6168582375478</v>
      </c>
      <c r="BV29" s="47">
        <f t="shared" si="36"/>
        <v>127.96934865900383</v>
      </c>
      <c r="BW29" s="47">
        <f t="shared" si="37"/>
        <v>276.41379310344826</v>
      </c>
      <c r="BX29" s="68">
        <f t="shared" si="38"/>
        <v>2004</v>
      </c>
    </row>
    <row r="30" spans="1:76" ht="15" thickBot="1" x14ac:dyDescent="0.35">
      <c r="A30" s="14" t="s">
        <v>62</v>
      </c>
      <c r="B30" s="15">
        <v>1</v>
      </c>
      <c r="C30" s="16">
        <f t="shared" si="2"/>
        <v>71</v>
      </c>
      <c r="D30" s="15">
        <v>3</v>
      </c>
      <c r="E30" s="16">
        <f t="shared" si="3"/>
        <v>81</v>
      </c>
      <c r="F30" s="15">
        <v>0</v>
      </c>
      <c r="G30" s="16">
        <f t="shared" si="4"/>
        <v>0</v>
      </c>
      <c r="H30" s="15">
        <v>7</v>
      </c>
      <c r="I30" s="16">
        <f t="shared" si="5"/>
        <v>490</v>
      </c>
      <c r="J30" s="15"/>
      <c r="K30" s="16">
        <f t="shared" si="6"/>
        <v>0</v>
      </c>
      <c r="L30" s="15">
        <v>1</v>
      </c>
      <c r="M30" s="16">
        <f t="shared" si="39"/>
        <v>71</v>
      </c>
      <c r="N30" s="15">
        <v>1</v>
      </c>
      <c r="O30" s="16">
        <f t="shared" si="8"/>
        <v>128</v>
      </c>
      <c r="P30" s="15">
        <v>0</v>
      </c>
      <c r="Q30" s="16">
        <f t="shared" si="9"/>
        <v>0</v>
      </c>
      <c r="R30" s="15">
        <v>2</v>
      </c>
      <c r="S30" s="16">
        <f t="shared" si="10"/>
        <v>290</v>
      </c>
      <c r="T30" s="15">
        <v>4</v>
      </c>
      <c r="U30" s="16">
        <f t="shared" si="11"/>
        <v>560</v>
      </c>
      <c r="V30" s="15">
        <v>3</v>
      </c>
      <c r="W30" s="16">
        <f t="shared" si="12"/>
        <v>195</v>
      </c>
      <c r="X30" s="15">
        <v>5</v>
      </c>
      <c r="Y30" s="16">
        <f t="shared" si="13"/>
        <v>360</v>
      </c>
      <c r="Z30" s="15">
        <v>1</v>
      </c>
      <c r="AA30" s="16">
        <f t="shared" si="14"/>
        <v>88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0</v>
      </c>
      <c r="AI30" s="16">
        <f t="shared" si="18"/>
        <v>0</v>
      </c>
      <c r="AJ30" s="15">
        <v>0</v>
      </c>
      <c r="AK30" s="16">
        <f t="shared" si="19"/>
        <v>0</v>
      </c>
      <c r="AL30" s="15">
        <v>0</v>
      </c>
      <c r="AM30" s="16">
        <f t="shared" si="20"/>
        <v>0</v>
      </c>
      <c r="AN30" s="15">
        <v>1</v>
      </c>
      <c r="AO30" s="16">
        <f t="shared" si="21"/>
        <v>22</v>
      </c>
      <c r="AP30" s="15">
        <v>3</v>
      </c>
      <c r="AQ30" s="16">
        <f t="shared" si="22"/>
        <v>285</v>
      </c>
      <c r="AR30" s="15">
        <v>0</v>
      </c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26"/>
        <v>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1</v>
      </c>
      <c r="BK30" s="16">
        <f t="shared" si="32"/>
        <v>72</v>
      </c>
      <c r="BL30" s="15">
        <v>0</v>
      </c>
      <c r="BM30" s="16">
        <f t="shared" si="0"/>
        <v>0</v>
      </c>
      <c r="BN30" s="15">
        <v>0</v>
      </c>
      <c r="BO30" s="16">
        <f t="shared" si="33"/>
        <v>0</v>
      </c>
      <c r="BP30" s="15">
        <v>0</v>
      </c>
      <c r="BQ30" s="16">
        <f t="shared" si="34"/>
        <v>0</v>
      </c>
      <c r="BR30" s="22">
        <f t="shared" si="1"/>
        <v>2713</v>
      </c>
      <c r="BS30" s="55">
        <v>23</v>
      </c>
      <c r="BT30">
        <v>28</v>
      </c>
      <c r="BU30" s="47">
        <f t="shared" si="35"/>
        <v>2165.5491698595147</v>
      </c>
      <c r="BV30" s="47">
        <f t="shared" si="36"/>
        <v>173.24393358876117</v>
      </c>
      <c r="BW30" s="47">
        <f t="shared" si="37"/>
        <v>374.20689655172413</v>
      </c>
      <c r="BX30" s="68">
        <f t="shared" si="38"/>
        <v>2713</v>
      </c>
    </row>
    <row r="31" spans="1:76" ht="15" thickBot="1" x14ac:dyDescent="0.35">
      <c r="A31" s="14" t="s">
        <v>63</v>
      </c>
      <c r="B31" s="15">
        <v>4</v>
      </c>
      <c r="C31" s="16">
        <f t="shared" si="2"/>
        <v>284</v>
      </c>
      <c r="D31" s="15">
        <v>7</v>
      </c>
      <c r="E31" s="16">
        <f t="shared" si="3"/>
        <v>189</v>
      </c>
      <c r="F31" s="15">
        <v>1</v>
      </c>
      <c r="G31" s="16">
        <f t="shared" si="4"/>
        <v>54</v>
      </c>
      <c r="H31" s="15">
        <v>3</v>
      </c>
      <c r="I31" s="16">
        <f t="shared" si="5"/>
        <v>210</v>
      </c>
      <c r="J31" s="15"/>
      <c r="K31" s="16">
        <f t="shared" si="6"/>
        <v>0</v>
      </c>
      <c r="L31" s="15">
        <v>16</v>
      </c>
      <c r="M31" s="16">
        <f t="shared" si="39"/>
        <v>1136</v>
      </c>
      <c r="N31" s="15">
        <v>1</v>
      </c>
      <c r="O31" s="16">
        <f t="shared" si="8"/>
        <v>128</v>
      </c>
      <c r="P31" s="15">
        <v>0</v>
      </c>
      <c r="Q31" s="16">
        <f t="shared" si="9"/>
        <v>0</v>
      </c>
      <c r="R31" s="15">
        <v>0</v>
      </c>
      <c r="S31" s="16">
        <f t="shared" si="10"/>
        <v>0</v>
      </c>
      <c r="T31" s="15">
        <v>4</v>
      </c>
      <c r="U31" s="16">
        <f t="shared" si="11"/>
        <v>560</v>
      </c>
      <c r="V31" s="15">
        <v>0</v>
      </c>
      <c r="W31" s="16">
        <f t="shared" si="12"/>
        <v>0</v>
      </c>
      <c r="X31" s="15">
        <v>1</v>
      </c>
      <c r="Y31" s="16">
        <f t="shared" si="13"/>
        <v>72</v>
      </c>
      <c r="Z31" s="15">
        <v>1</v>
      </c>
      <c r="AA31" s="16">
        <f t="shared" si="14"/>
        <v>88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0</v>
      </c>
      <c r="AI31" s="16">
        <f t="shared" si="18"/>
        <v>0</v>
      </c>
      <c r="AJ31" s="15">
        <v>1</v>
      </c>
      <c r="AK31" s="16">
        <f t="shared" si="19"/>
        <v>145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0</v>
      </c>
      <c r="AQ31" s="16">
        <f t="shared" si="22"/>
        <v>0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0</v>
      </c>
      <c r="BK31" s="16">
        <f t="shared" si="32"/>
        <v>0</v>
      </c>
      <c r="BL31" s="15">
        <v>0</v>
      </c>
      <c r="BM31" s="16">
        <f t="shared" si="0"/>
        <v>0</v>
      </c>
      <c r="BN31" s="15">
        <v>0</v>
      </c>
      <c r="BO31" s="16">
        <f t="shared" si="33"/>
        <v>0</v>
      </c>
      <c r="BP31" s="15">
        <v>1</v>
      </c>
      <c r="BQ31" s="16">
        <f t="shared" si="34"/>
        <v>65</v>
      </c>
      <c r="BR31" s="22">
        <f t="shared" si="1"/>
        <v>2931</v>
      </c>
      <c r="BS31" s="55">
        <v>23</v>
      </c>
      <c r="BT31">
        <v>29</v>
      </c>
      <c r="BU31" s="47">
        <f t="shared" si="35"/>
        <v>2339.5593869731802</v>
      </c>
      <c r="BV31" s="47">
        <f t="shared" si="36"/>
        <v>187.16475095785441</v>
      </c>
      <c r="BW31" s="47">
        <f t="shared" si="37"/>
        <v>404.27586206896552</v>
      </c>
      <c r="BX31" s="68">
        <f t="shared" si="38"/>
        <v>2931</v>
      </c>
    </row>
    <row r="32" spans="1:76" ht="15" thickBot="1" x14ac:dyDescent="0.35">
      <c r="A32" s="14" t="s">
        <v>64</v>
      </c>
      <c r="B32" s="15">
        <v>1</v>
      </c>
      <c r="C32" s="16">
        <f t="shared" si="2"/>
        <v>71</v>
      </c>
      <c r="D32" s="15">
        <v>2</v>
      </c>
      <c r="E32" s="16">
        <f t="shared" si="3"/>
        <v>54</v>
      </c>
      <c r="F32" s="15">
        <v>1</v>
      </c>
      <c r="G32" s="16">
        <f t="shared" si="4"/>
        <v>54</v>
      </c>
      <c r="H32" s="15">
        <v>2</v>
      </c>
      <c r="I32" s="16">
        <f t="shared" si="5"/>
        <v>140</v>
      </c>
      <c r="J32" s="15"/>
      <c r="K32" s="16">
        <f t="shared" si="6"/>
        <v>0</v>
      </c>
      <c r="L32" s="15">
        <v>1</v>
      </c>
      <c r="M32" s="16">
        <f t="shared" si="39"/>
        <v>71</v>
      </c>
      <c r="N32" s="15">
        <v>1</v>
      </c>
      <c r="O32" s="16">
        <f t="shared" si="8"/>
        <v>128</v>
      </c>
      <c r="P32" s="15">
        <v>1</v>
      </c>
      <c r="Q32" s="16">
        <f t="shared" si="9"/>
        <v>138</v>
      </c>
      <c r="R32" s="15">
        <v>0</v>
      </c>
      <c r="S32" s="16">
        <f t="shared" si="10"/>
        <v>0</v>
      </c>
      <c r="T32" s="15">
        <v>5</v>
      </c>
      <c r="U32" s="16">
        <f t="shared" si="11"/>
        <v>700</v>
      </c>
      <c r="V32" s="15">
        <v>2</v>
      </c>
      <c r="W32" s="16">
        <f t="shared" si="12"/>
        <v>130</v>
      </c>
      <c r="X32" s="15">
        <v>8</v>
      </c>
      <c r="Y32" s="16">
        <f t="shared" si="13"/>
        <v>576</v>
      </c>
      <c r="Z32" s="15">
        <v>1</v>
      </c>
      <c r="AA32" s="16">
        <f t="shared" si="14"/>
        <v>88</v>
      </c>
      <c r="AB32" s="15">
        <v>0</v>
      </c>
      <c r="AC32" s="16">
        <f t="shared" si="15"/>
        <v>0</v>
      </c>
      <c r="AD32" s="15"/>
      <c r="AE32" s="16">
        <f t="shared" si="16"/>
        <v>0</v>
      </c>
      <c r="AF32" s="15">
        <v>0</v>
      </c>
      <c r="AG32" s="16">
        <f t="shared" si="17"/>
        <v>0</v>
      </c>
      <c r="AH32" s="15">
        <v>0</v>
      </c>
      <c r="AI32" s="16">
        <f t="shared" si="18"/>
        <v>0</v>
      </c>
      <c r="AJ32" s="15">
        <v>0</v>
      </c>
      <c r="AK32" s="16">
        <f t="shared" si="19"/>
        <v>0</v>
      </c>
      <c r="AL32" s="15">
        <v>0</v>
      </c>
      <c r="AM32" s="16">
        <f t="shared" si="20"/>
        <v>0</v>
      </c>
      <c r="AN32" s="15">
        <v>1</v>
      </c>
      <c r="AO32" s="16">
        <f t="shared" si="21"/>
        <v>22</v>
      </c>
      <c r="AP32" s="15">
        <v>0</v>
      </c>
      <c r="AQ32" s="16">
        <f t="shared" si="22"/>
        <v>0</v>
      </c>
      <c r="AR32" s="15">
        <v>0</v>
      </c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>
        <v>0</v>
      </c>
      <c r="AY32" s="16">
        <f t="shared" si="26"/>
        <v>0</v>
      </c>
      <c r="AZ32" s="15">
        <v>0</v>
      </c>
      <c r="BA32" s="16">
        <f t="shared" si="27"/>
        <v>0</v>
      </c>
      <c r="BB32" s="15">
        <v>0</v>
      </c>
      <c r="BC32" s="16">
        <f t="shared" si="28"/>
        <v>0</v>
      </c>
      <c r="BD32" s="15">
        <v>0</v>
      </c>
      <c r="BE32" s="16">
        <f t="shared" si="29"/>
        <v>0</v>
      </c>
      <c r="BF32" s="15">
        <v>0</v>
      </c>
      <c r="BG32" s="16">
        <f t="shared" si="30"/>
        <v>0</v>
      </c>
      <c r="BH32" s="15">
        <v>0</v>
      </c>
      <c r="BI32" s="16">
        <f t="shared" si="31"/>
        <v>0</v>
      </c>
      <c r="BJ32" s="15">
        <v>0</v>
      </c>
      <c r="BK32" s="16">
        <f t="shared" si="32"/>
        <v>0</v>
      </c>
      <c r="BL32" s="15">
        <v>0</v>
      </c>
      <c r="BM32" s="16">
        <f t="shared" si="0"/>
        <v>0</v>
      </c>
      <c r="BN32" s="15">
        <v>0</v>
      </c>
      <c r="BO32" s="16">
        <f t="shared" si="33"/>
        <v>0</v>
      </c>
      <c r="BP32" s="15">
        <v>0</v>
      </c>
      <c r="BQ32" s="16">
        <f t="shared" si="34"/>
        <v>0</v>
      </c>
      <c r="BR32" s="22">
        <f t="shared" si="1"/>
        <v>2172</v>
      </c>
      <c r="BS32" s="55">
        <v>19</v>
      </c>
      <c r="BT32">
        <v>30</v>
      </c>
      <c r="BU32" s="47">
        <f t="shared" si="35"/>
        <v>1733.7164750957854</v>
      </c>
      <c r="BV32" s="47">
        <f t="shared" si="36"/>
        <v>138.69731800766283</v>
      </c>
      <c r="BW32" s="47">
        <f t="shared" si="37"/>
        <v>299.58620689655174</v>
      </c>
      <c r="BX32" s="68">
        <f t="shared" si="38"/>
        <v>2172</v>
      </c>
    </row>
    <row r="33" spans="1:76" ht="15" thickBot="1" x14ac:dyDescent="0.35">
      <c r="A33" s="14" t="s">
        <v>65</v>
      </c>
      <c r="B33" s="36"/>
      <c r="C33" s="37">
        <f t="shared" si="2"/>
        <v>0</v>
      </c>
      <c r="D33" s="36"/>
      <c r="E33" s="37">
        <f t="shared" si="3"/>
        <v>0</v>
      </c>
      <c r="F33" s="36"/>
      <c r="G33" s="37">
        <f t="shared" si="4"/>
        <v>0</v>
      </c>
      <c r="H33" s="36"/>
      <c r="I33" s="37">
        <f t="shared" si="5"/>
        <v>0</v>
      </c>
      <c r="J33" s="36"/>
      <c r="K33" s="37">
        <f t="shared" si="6"/>
        <v>0</v>
      </c>
      <c r="L33" s="36"/>
      <c r="M33" s="37">
        <f t="shared" si="39"/>
        <v>0</v>
      </c>
      <c r="N33" s="36"/>
      <c r="O33" s="37">
        <f t="shared" si="8"/>
        <v>0</v>
      </c>
      <c r="P33" s="36"/>
      <c r="Q33" s="37">
        <f t="shared" si="9"/>
        <v>0</v>
      </c>
      <c r="R33" s="36"/>
      <c r="S33" s="37">
        <f t="shared" si="10"/>
        <v>0</v>
      </c>
      <c r="T33" s="36"/>
      <c r="U33" s="37">
        <f t="shared" si="11"/>
        <v>0</v>
      </c>
      <c r="V33" s="36"/>
      <c r="W33" s="37">
        <f t="shared" si="12"/>
        <v>0</v>
      </c>
      <c r="X33" s="36"/>
      <c r="Y33" s="37">
        <f t="shared" si="13"/>
        <v>0</v>
      </c>
      <c r="Z33" s="36"/>
      <c r="AA33" s="37">
        <f t="shared" si="14"/>
        <v>0</v>
      </c>
      <c r="AB33" s="36"/>
      <c r="AC33" s="37">
        <f t="shared" si="15"/>
        <v>0</v>
      </c>
      <c r="AD33" s="36"/>
      <c r="AE33" s="37">
        <f t="shared" si="16"/>
        <v>0</v>
      </c>
      <c r="AF33" s="36"/>
      <c r="AG33" s="37">
        <f t="shared" si="17"/>
        <v>0</v>
      </c>
      <c r="AH33" s="36"/>
      <c r="AI33" s="37">
        <f t="shared" si="18"/>
        <v>0</v>
      </c>
      <c r="AJ33" s="36"/>
      <c r="AK33" s="37">
        <f t="shared" si="19"/>
        <v>0</v>
      </c>
      <c r="AL33" s="36"/>
      <c r="AM33" s="37">
        <f t="shared" si="20"/>
        <v>0</v>
      </c>
      <c r="AN33" s="36"/>
      <c r="AO33" s="37">
        <f t="shared" si="21"/>
        <v>0</v>
      </c>
      <c r="AP33" s="36"/>
      <c r="AQ33" s="37">
        <f t="shared" si="22"/>
        <v>0</v>
      </c>
      <c r="AR33" s="36"/>
      <c r="AS33" s="37">
        <f t="shared" si="23"/>
        <v>0</v>
      </c>
      <c r="AT33" s="36"/>
      <c r="AU33" s="37">
        <f t="shared" si="24"/>
        <v>0</v>
      </c>
      <c r="AV33" s="36"/>
      <c r="AW33" s="37">
        <f t="shared" si="25"/>
        <v>0</v>
      </c>
      <c r="AX33" s="36"/>
      <c r="AY33" s="37">
        <f t="shared" si="26"/>
        <v>0</v>
      </c>
      <c r="AZ33" s="36"/>
      <c r="BA33" s="37">
        <f t="shared" si="27"/>
        <v>0</v>
      </c>
      <c r="BB33" s="36"/>
      <c r="BC33" s="37">
        <f t="shared" si="28"/>
        <v>0</v>
      </c>
      <c r="BD33" s="36"/>
      <c r="BE33" s="37">
        <f t="shared" si="29"/>
        <v>0</v>
      </c>
      <c r="BF33" s="36"/>
      <c r="BG33" s="37">
        <f t="shared" si="30"/>
        <v>0</v>
      </c>
      <c r="BH33" s="36"/>
      <c r="BI33" s="37">
        <f t="shared" si="31"/>
        <v>0</v>
      </c>
      <c r="BJ33" s="36"/>
      <c r="BK33" s="37">
        <f t="shared" si="32"/>
        <v>0</v>
      </c>
      <c r="BL33" s="36"/>
      <c r="BM33" s="37">
        <f t="shared" si="0"/>
        <v>0</v>
      </c>
      <c r="BN33" s="36"/>
      <c r="BO33" s="37">
        <f t="shared" si="33"/>
        <v>0</v>
      </c>
      <c r="BP33" s="36"/>
      <c r="BQ33" s="37">
        <f t="shared" si="34"/>
        <v>0</v>
      </c>
      <c r="BR33" s="25">
        <f t="shared" si="1"/>
        <v>0</v>
      </c>
      <c r="BS33" s="56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68">
        <f t="shared" si="38"/>
        <v>0</v>
      </c>
    </row>
    <row r="34" spans="1:76" ht="15" thickBot="1" x14ac:dyDescent="0.35">
      <c r="A34" s="14" t="s">
        <v>66</v>
      </c>
      <c r="B34" s="17">
        <f>SUM(B3:B33)</f>
        <v>24</v>
      </c>
      <c r="C34" s="18">
        <f>SUM(C3:C33)</f>
        <v>1704</v>
      </c>
      <c r="D34" s="17">
        <f>SUM(D3:D33)</f>
        <v>119</v>
      </c>
      <c r="E34" s="18">
        <f t="shared" ref="E34:O34" si="40">SUM(E3:E33)</f>
        <v>3213</v>
      </c>
      <c r="F34" s="17">
        <f t="shared" si="40"/>
        <v>10</v>
      </c>
      <c r="G34" s="18">
        <f t="shared" si="40"/>
        <v>540</v>
      </c>
      <c r="H34" s="17">
        <f t="shared" si="40"/>
        <v>113</v>
      </c>
      <c r="I34" s="18">
        <f t="shared" si="40"/>
        <v>7910</v>
      </c>
      <c r="J34" s="17">
        <f t="shared" si="40"/>
        <v>0</v>
      </c>
      <c r="K34" s="18">
        <f t="shared" si="40"/>
        <v>0</v>
      </c>
      <c r="L34" s="17">
        <f t="shared" si="40"/>
        <v>115</v>
      </c>
      <c r="M34" s="18">
        <f t="shared" si="40"/>
        <v>8165</v>
      </c>
      <c r="N34" s="17">
        <f t="shared" si="40"/>
        <v>11</v>
      </c>
      <c r="O34" s="18">
        <f t="shared" si="40"/>
        <v>1408</v>
      </c>
      <c r="P34" s="17">
        <f>SUM(P3:P33)</f>
        <v>8</v>
      </c>
      <c r="Q34" s="18">
        <f>SUM(Q3:Q33)</f>
        <v>1104</v>
      </c>
      <c r="R34" s="17">
        <f t="shared" ref="R34:AC34" si="41">SUM(R3:R33)</f>
        <v>13</v>
      </c>
      <c r="S34" s="18">
        <f t="shared" si="41"/>
        <v>1885</v>
      </c>
      <c r="T34" s="17">
        <f t="shared" si="41"/>
        <v>63</v>
      </c>
      <c r="U34" s="18">
        <f t="shared" si="41"/>
        <v>8820</v>
      </c>
      <c r="V34" s="17">
        <f t="shared" si="41"/>
        <v>37</v>
      </c>
      <c r="W34" s="18">
        <f t="shared" si="41"/>
        <v>2405</v>
      </c>
      <c r="X34" s="17">
        <f t="shared" si="41"/>
        <v>116</v>
      </c>
      <c r="Y34" s="18">
        <f t="shared" si="41"/>
        <v>8352</v>
      </c>
      <c r="Z34" s="17">
        <f t="shared" si="41"/>
        <v>20</v>
      </c>
      <c r="AA34" s="18">
        <f t="shared" si="41"/>
        <v>1760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0</v>
      </c>
      <c r="AG34" s="18">
        <f t="shared" si="42"/>
        <v>0</v>
      </c>
      <c r="AH34" s="17">
        <f t="shared" si="42"/>
        <v>4</v>
      </c>
      <c r="AI34" s="18">
        <f t="shared" si="42"/>
        <v>720</v>
      </c>
      <c r="AJ34" s="17">
        <f t="shared" si="42"/>
        <v>8</v>
      </c>
      <c r="AK34" s="18">
        <f t="shared" si="42"/>
        <v>1160</v>
      </c>
      <c r="AL34" s="17">
        <f>SUM(AL3:AL33)</f>
        <v>1</v>
      </c>
      <c r="AM34" s="18">
        <f t="shared" ref="AM34:AQ34" si="43">SUM(AM3:AM33)</f>
        <v>139</v>
      </c>
      <c r="AN34" s="17">
        <f t="shared" si="43"/>
        <v>4</v>
      </c>
      <c r="AO34" s="18">
        <f t="shared" si="43"/>
        <v>88</v>
      </c>
      <c r="AP34" s="17">
        <f t="shared" si="43"/>
        <v>10</v>
      </c>
      <c r="AQ34" s="18">
        <f t="shared" si="43"/>
        <v>950</v>
      </c>
      <c r="AR34" s="17">
        <f>SUM(AR3:AR33)</f>
        <v>4</v>
      </c>
      <c r="AS34" s="18">
        <f t="shared" ref="AS34:BK34" si="44">SUM(AS3:AS33)</f>
        <v>188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2</v>
      </c>
      <c r="AY34" s="18">
        <f t="shared" si="44"/>
        <v>220</v>
      </c>
      <c r="AZ34" s="17">
        <f t="shared" si="44"/>
        <v>0</v>
      </c>
      <c r="BA34" s="18">
        <f t="shared" si="44"/>
        <v>0</v>
      </c>
      <c r="BB34" s="17">
        <f t="shared" si="44"/>
        <v>1</v>
      </c>
      <c r="BC34" s="18">
        <f t="shared" si="44"/>
        <v>88</v>
      </c>
      <c r="BD34" s="17">
        <f t="shared" si="44"/>
        <v>2</v>
      </c>
      <c r="BE34" s="18">
        <f t="shared" si="44"/>
        <v>72</v>
      </c>
      <c r="BF34" s="17">
        <f t="shared" si="44"/>
        <v>2</v>
      </c>
      <c r="BG34" s="18">
        <f t="shared" si="44"/>
        <v>18</v>
      </c>
      <c r="BH34" s="17">
        <f t="shared" si="44"/>
        <v>165</v>
      </c>
      <c r="BI34" s="18">
        <f t="shared" si="44"/>
        <v>165</v>
      </c>
      <c r="BJ34" s="17">
        <f t="shared" si="44"/>
        <v>4</v>
      </c>
      <c r="BK34" s="18">
        <f t="shared" si="44"/>
        <v>288</v>
      </c>
      <c r="BL34" s="17">
        <f>SUM(BL3:BL33)</f>
        <v>0</v>
      </c>
      <c r="BM34" s="18">
        <f>SUM(BM3:BM33)</f>
        <v>0</v>
      </c>
      <c r="BN34" s="17">
        <f t="shared" ref="BN34:BQ34" si="45">SUM(BN3:BN33)</f>
        <v>3</v>
      </c>
      <c r="BO34" s="18">
        <f t="shared" si="45"/>
        <v>195</v>
      </c>
      <c r="BP34" s="17">
        <f t="shared" si="45"/>
        <v>2</v>
      </c>
      <c r="BQ34" s="24">
        <f t="shared" si="45"/>
        <v>130</v>
      </c>
      <c r="BR34" s="26">
        <f t="shared" si="1"/>
        <v>51687</v>
      </c>
      <c r="BS34" s="57">
        <f t="shared" ref="BS34" si="46">SUM(BS3:BS33)</f>
        <v>471</v>
      </c>
      <c r="BT34" s="43"/>
      <c r="BU34" s="47">
        <f>BR34/(1.08)/(1.16)</f>
        <v>41257.183908045976</v>
      </c>
      <c r="BV34" s="47">
        <f>BU34*(0.08)</f>
        <v>3300.5747126436781</v>
      </c>
      <c r="BW34" s="47">
        <f>(BU34+BV34)*(0.16)</f>
        <v>7129.2413793103442</v>
      </c>
      <c r="BX34" s="68">
        <f>BU34+BV34+BW34</f>
        <v>51687</v>
      </c>
    </row>
    <row r="35" spans="1:76" ht="15.6" thickTop="1" thickBot="1" x14ac:dyDescent="0.35">
      <c r="A35" s="9" t="s">
        <v>33</v>
      </c>
      <c r="B35" s="74" t="s">
        <v>0</v>
      </c>
      <c r="C35" s="75"/>
      <c r="D35" s="74" t="s">
        <v>1</v>
      </c>
      <c r="E35" s="75"/>
      <c r="F35" s="74" t="s">
        <v>2</v>
      </c>
      <c r="G35" s="75"/>
      <c r="H35" s="77" t="s">
        <v>3</v>
      </c>
      <c r="I35" s="78"/>
      <c r="J35" s="74"/>
      <c r="K35" s="75"/>
      <c r="L35" s="74" t="s">
        <v>5</v>
      </c>
      <c r="M35" s="75"/>
      <c r="N35" s="74" t="s">
        <v>6</v>
      </c>
      <c r="O35" s="75"/>
      <c r="P35" s="74" t="s">
        <v>7</v>
      </c>
      <c r="Q35" s="75"/>
      <c r="R35" s="74" t="s">
        <v>8</v>
      </c>
      <c r="S35" s="75"/>
      <c r="T35" s="74" t="s">
        <v>9</v>
      </c>
      <c r="U35" s="75"/>
      <c r="V35" s="74" t="s">
        <v>10</v>
      </c>
      <c r="W35" s="75"/>
      <c r="X35" s="74" t="s">
        <v>11</v>
      </c>
      <c r="Y35" s="75"/>
      <c r="Z35" s="74" t="s">
        <v>12</v>
      </c>
      <c r="AA35" s="75"/>
      <c r="AB35" s="74" t="s">
        <v>13</v>
      </c>
      <c r="AC35" s="75"/>
      <c r="AD35" s="74"/>
      <c r="AE35" s="75"/>
      <c r="AF35" s="74" t="s">
        <v>15</v>
      </c>
      <c r="AG35" s="75"/>
      <c r="AH35" s="74" t="s">
        <v>16</v>
      </c>
      <c r="AI35" s="75"/>
      <c r="AJ35" s="74" t="s">
        <v>82</v>
      </c>
      <c r="AK35" s="75"/>
      <c r="AL35" s="74" t="s">
        <v>17</v>
      </c>
      <c r="AM35" s="75"/>
      <c r="AN35" s="74" t="s">
        <v>18</v>
      </c>
      <c r="AO35" s="75"/>
      <c r="AP35" s="74" t="s">
        <v>19</v>
      </c>
      <c r="AQ35" s="75"/>
      <c r="AR35" s="74" t="s">
        <v>20</v>
      </c>
      <c r="AS35" s="75"/>
      <c r="AT35" s="74"/>
      <c r="AU35" s="75"/>
      <c r="AV35" s="74"/>
      <c r="AW35" s="75"/>
      <c r="AX35" s="74" t="s">
        <v>23</v>
      </c>
      <c r="AY35" s="75"/>
      <c r="AZ35" s="74" t="s">
        <v>24</v>
      </c>
      <c r="BA35" s="75"/>
      <c r="BB35" s="74" t="s">
        <v>25</v>
      </c>
      <c r="BC35" s="75"/>
      <c r="BD35" s="74" t="s">
        <v>26</v>
      </c>
      <c r="BE35" s="75"/>
      <c r="BF35" s="74" t="s">
        <v>27</v>
      </c>
      <c r="BG35" s="75"/>
      <c r="BH35" s="74" t="s">
        <v>28</v>
      </c>
      <c r="BI35" s="75"/>
      <c r="BJ35" s="74" t="s">
        <v>29</v>
      </c>
      <c r="BK35" s="75"/>
      <c r="BL35" s="74" t="s">
        <v>30</v>
      </c>
      <c r="BM35" s="75"/>
      <c r="BN35" s="74" t="s">
        <v>31</v>
      </c>
      <c r="BO35" s="75"/>
      <c r="BP35" s="74" t="s">
        <v>32</v>
      </c>
      <c r="BQ35" s="76"/>
    </row>
    <row r="36" spans="1:76" ht="15" thickTop="1" x14ac:dyDescent="0.3">
      <c r="H36" s="38"/>
      <c r="I36" s="38"/>
    </row>
  </sheetData>
  <mergeCells count="70"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Septiempre</vt:lpstr>
      <vt:lpstr>Octubre</vt:lpstr>
      <vt:lpstr>Noviembre</vt:lpstr>
      <vt:lpstr>Diciembre</vt:lpstr>
      <vt:lpstr>Resumen Anual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mury</dc:creator>
  <cp:lastModifiedBy>Francisco Calzada Terrones</cp:lastModifiedBy>
  <dcterms:created xsi:type="dcterms:W3CDTF">2013-07-09T18:02:15Z</dcterms:created>
  <dcterms:modified xsi:type="dcterms:W3CDTF">2025-10-19T15:01:32Z</dcterms:modified>
</cp:coreProperties>
</file>